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20" windowHeight="15495"/>
  </bookViews>
  <sheets>
    <sheet name="Critical Mode" sheetId="2" r:id="rId1"/>
  </sheets>
  <calcPr calcId="144525"/>
</workbook>
</file>

<file path=xl/sharedStrings.xml><?xml version="1.0" encoding="utf-8"?>
<sst xmlns="http://schemas.openxmlformats.org/spreadsheetml/2006/main" count="16">
  <si>
    <r>
      <rPr>
        <i/>
        <sz val="12"/>
        <color theme="1"/>
        <rFont val="Calibri"/>
        <charset val="134"/>
      </rPr>
      <t>V</t>
    </r>
    <r>
      <rPr>
        <i/>
        <sz val="8"/>
        <color theme="1"/>
        <rFont val="Calibri"/>
        <charset val="134"/>
      </rPr>
      <t>BUS</t>
    </r>
  </si>
  <si>
    <r>
      <rPr>
        <i/>
        <sz val="12"/>
        <color theme="1"/>
        <rFont val="Calibri"/>
        <charset val="134"/>
      </rPr>
      <t>V</t>
    </r>
    <r>
      <rPr>
        <i/>
        <sz val="8"/>
        <color theme="1"/>
        <rFont val="Calibri"/>
        <charset val="134"/>
      </rPr>
      <t>IN</t>
    </r>
  </si>
  <si>
    <r>
      <rPr>
        <i/>
        <sz val="12"/>
        <color theme="1"/>
        <rFont val="Calibri"/>
        <charset val="134"/>
      </rPr>
      <t>L</t>
    </r>
    <r>
      <rPr>
        <i/>
        <sz val="8"/>
        <color theme="1"/>
        <rFont val="Calibri"/>
        <charset val="134"/>
      </rPr>
      <t>BOOST</t>
    </r>
  </si>
  <si>
    <r>
      <t>t</t>
    </r>
    <r>
      <rPr>
        <i/>
        <sz val="8"/>
        <color theme="1"/>
        <rFont val="Calibri"/>
        <charset val="134"/>
      </rPr>
      <t>ON</t>
    </r>
  </si>
  <si>
    <r>
      <rPr>
        <i/>
        <sz val="12"/>
        <color theme="1"/>
        <rFont val="Calibri"/>
        <charset val="134"/>
      </rPr>
      <t>f</t>
    </r>
    <r>
      <rPr>
        <i/>
        <sz val="9"/>
        <color theme="1"/>
        <rFont val="Calibri"/>
        <charset val="134"/>
      </rPr>
      <t>MAX</t>
    </r>
  </si>
  <si>
    <r>
      <rPr>
        <i/>
        <sz val="12"/>
        <color theme="1"/>
        <rFont val="Calibri"/>
        <charset val="134"/>
      </rPr>
      <t>iL</t>
    </r>
    <r>
      <rPr>
        <i/>
        <sz val="8"/>
        <color theme="1"/>
        <rFont val="Calibri"/>
        <charset val="134"/>
      </rPr>
      <t>MAX</t>
    </r>
  </si>
  <si>
    <r>
      <rPr>
        <i/>
        <sz val="12"/>
        <color theme="1"/>
        <rFont val="Calibri"/>
        <charset val="134"/>
      </rPr>
      <t>P</t>
    </r>
    <r>
      <rPr>
        <i/>
        <sz val="8"/>
        <color theme="1"/>
        <rFont val="Calibri"/>
        <charset val="134"/>
      </rPr>
      <t>OUT</t>
    </r>
  </si>
  <si>
    <t>θ</t>
  </si>
  <si>
    <r>
      <rPr>
        <i/>
        <sz val="12"/>
        <color theme="1"/>
        <rFont val="Calibri"/>
        <charset val="134"/>
      </rPr>
      <t>v</t>
    </r>
    <r>
      <rPr>
        <i/>
        <sz val="8"/>
        <color theme="1"/>
        <rFont val="Calibri"/>
        <charset val="134"/>
      </rPr>
      <t>IN</t>
    </r>
  </si>
  <si>
    <r>
      <rPr>
        <i/>
        <sz val="12"/>
        <color theme="1"/>
        <rFont val="Calibri"/>
        <charset val="134"/>
      </rPr>
      <t>iL</t>
    </r>
    <r>
      <rPr>
        <i/>
        <sz val="9"/>
        <color theme="1"/>
        <rFont val="Calibri"/>
        <charset val="134"/>
      </rPr>
      <t>Pk</t>
    </r>
  </si>
  <si>
    <t>t</t>
  </si>
  <si>
    <r>
      <rPr>
        <i/>
        <sz val="12"/>
        <color theme="1"/>
        <rFont val="Calibri"/>
        <charset val="134"/>
      </rPr>
      <t>f</t>
    </r>
    <r>
      <rPr>
        <i/>
        <sz val="8"/>
        <color theme="1"/>
        <rFont val="Calibri"/>
        <charset val="134"/>
      </rPr>
      <t>PWM</t>
    </r>
  </si>
  <si>
    <r>
      <rPr>
        <i/>
        <sz val="12"/>
        <color theme="1"/>
        <rFont val="Calibri"/>
        <charset val="134"/>
      </rPr>
      <t>i</t>
    </r>
    <r>
      <rPr>
        <i/>
        <sz val="8"/>
        <color theme="1"/>
        <rFont val="Calibri"/>
        <charset val="134"/>
      </rPr>
      <t>IN</t>
    </r>
  </si>
  <si>
    <r>
      <rPr>
        <i/>
        <sz val="12"/>
        <color theme="1"/>
        <rFont val="Calibri"/>
        <charset val="134"/>
      </rPr>
      <t>p</t>
    </r>
    <r>
      <rPr>
        <i/>
        <sz val="8"/>
        <color theme="1"/>
        <rFont val="Calibri"/>
        <charset val="134"/>
      </rPr>
      <t>OUT</t>
    </r>
  </si>
  <si>
    <t>LIMIT</t>
  </si>
  <si>
    <t>DCM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</si>
</sst>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176" formatCode="_ * #,##0_ ;_ * \-#,##0_ ;_ * &quot;-&quot;_ ;_ @_ "/>
    <numFmt numFmtId="177" formatCode="0.0"/>
    <numFmt numFmtId="178" formatCode="_ * #,##0.00_ ;_ * \-#,##0.00_ ;_ * &quot;-&quot;??_ ;_ @_ "/>
    <numFmt numFmtId="42" formatCode="_(&quot;$&quot;* #,##0_);_(&quot;$&quot;* \(#,##0\);_(&quot;$&quot;* &quot;-&quot;_);_(@_)"/>
    <numFmt numFmtId="179" formatCode="0.000"/>
  </numFmts>
  <fonts count="28">
    <font>
      <sz val="11"/>
      <color theme="1"/>
      <name val="ＭＳ ゴシック"/>
      <charset val="134"/>
    </font>
    <font>
      <i/>
      <sz val="11"/>
      <color theme="1"/>
      <name val="Calibri"/>
      <charset val="134"/>
    </font>
    <font>
      <sz val="11"/>
      <color theme="1"/>
      <name val="Calibri"/>
      <charset val="134"/>
    </font>
    <font>
      <i/>
      <sz val="12"/>
      <color theme="1"/>
      <name val="Calibri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1"/>
      <color rgb="FF00B050"/>
      <name val="Calibri"/>
      <charset val="134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8"/>
      <color theme="1"/>
      <name val="Calibri"/>
      <charset val="134"/>
    </font>
    <font>
      <i/>
      <sz val="9"/>
      <color theme="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26" borderId="11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11" fontId="2" fillId="0" borderId="0" xfId="0" applyNumberFormat="1" applyFont="1">
      <alignment vertical="center"/>
    </xf>
    <xf numFmtId="2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1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1" xfId="0" applyNumberFormat="1" applyFont="1" applyFill="1" applyBorder="1">
      <alignment vertical="center"/>
    </xf>
    <xf numFmtId="11" fontId="4" fillId="2" borderId="2" xfId="0" applyNumberFormat="1" applyFont="1" applyFill="1" applyBorder="1">
      <alignment vertical="center"/>
    </xf>
    <xf numFmtId="11" fontId="4" fillId="2" borderId="3" xfId="0" applyNumberFormat="1" applyFont="1" applyFill="1" applyBorder="1">
      <alignment vertical="center"/>
    </xf>
    <xf numFmtId="0" fontId="2" fillId="2" borderId="4" xfId="0" applyNumberFormat="1" applyFont="1" applyFill="1" applyBorder="1">
      <alignment vertical="center"/>
    </xf>
    <xf numFmtId="0" fontId="2" fillId="2" borderId="1" xfId="0" applyNumberFormat="1" applyFont="1" applyFill="1" applyBorder="1">
      <alignment vertical="center"/>
    </xf>
    <xf numFmtId="177" fontId="2" fillId="3" borderId="0" xfId="0" applyNumberFormat="1" applyFont="1" applyFill="1">
      <alignment vertical="center"/>
    </xf>
    <xf numFmtId="0" fontId="2" fillId="0" borderId="0" xfId="0" applyNumberFormat="1" applyFont="1">
      <alignment vertical="center"/>
    </xf>
    <xf numFmtId="177" fontId="3" fillId="0" borderId="0" xfId="0" applyNumberFormat="1" applyFont="1" applyAlignment="1">
      <alignment horizontal="center" vertical="center"/>
    </xf>
    <xf numFmtId="0" fontId="2" fillId="0" borderId="0" xfId="0" applyFont="1" applyFill="1">
      <alignment vertical="center"/>
    </xf>
    <xf numFmtId="179" fontId="2" fillId="3" borderId="0" xfId="0" applyNumberFormat="1" applyFont="1" applyFill="1">
      <alignment vertical="center"/>
    </xf>
    <xf numFmtId="11" fontId="2" fillId="3" borderId="0" xfId="0" applyNumberFormat="1" applyFont="1" applyFill="1">
      <alignment vertical="center"/>
    </xf>
    <xf numFmtId="1" fontId="2" fillId="3" borderId="0" xfId="0" applyNumberFormat="1" applyFont="1" applyFill="1">
      <alignment vertical="center"/>
    </xf>
    <xf numFmtId="2" fontId="2" fillId="3" borderId="0" xfId="0" applyNumberFormat="1" applyFont="1" applyFill="1">
      <alignment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i="1">
                <a:latin typeface="Calibri" panose="020F0502020204030204" charset="0"/>
              </a:rPr>
              <a:t>i</a:t>
            </a:r>
            <a:r>
              <a:rPr sz="800" i="1">
                <a:latin typeface="Calibri" panose="020F0502020204030204" charset="0"/>
              </a:rPr>
              <a:t>IN</a:t>
            </a:r>
            <a:endParaRPr sz="800" i="1">
              <a:latin typeface="Calibri" panose="020F0502020204030204" charset="0"/>
            </a:endParaRPr>
          </a:p>
        </c:rich>
      </c:tx>
      <c:layout>
        <c:manualLayout>
          <c:xMode val="edge"/>
          <c:yMode val="edge"/>
          <c:x val="0.483936153451258"/>
          <c:y val="0.0604801796380085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'Critical Mode'!$F$4</c:f>
              <c:strCache>
                <c:ptCount val="1"/>
                <c:pt idx="0">
                  <c:v>iIN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'Critical Mode'!$F$5:$F$93</c:f>
              <c:numCache>
                <c:formatCode>0.00</c:formatCode>
                <c:ptCount val="89"/>
                <c:pt idx="0">
                  <c:v>0.0425685738541338</c:v>
                </c:pt>
                <c:pt idx="1">
                  <c:v>0.0850852844582125</c:v>
                </c:pt>
                <c:pt idx="2">
                  <c:v>0.127498331749562</c:v>
                </c:pt>
                <c:pt idx="3">
                  <c:v>0.169756041963287</c:v>
                </c:pt>
                <c:pt idx="4">
                  <c:v>0.211806930588794</c:v>
                </c:pt>
                <c:pt idx="5">
                  <c:v>0.253599765095735</c:v>
                </c:pt>
                <c:pt idx="6">
                  <c:v>0.295083627352956</c:v>
                </c:pt>
                <c:pt idx="7">
                  <c:v>0.336207975664395</c:v>
                </c:pt>
                <c:pt idx="8">
                  <c:v>0.376922706346356</c:v>
                </c:pt>
                <c:pt idx="9">
                  <c:v>0.417178214771126</c:v>
                </c:pt>
                <c:pt idx="10">
                  <c:v>0.456925455802575</c:v>
                </c:pt>
                <c:pt idx="11">
                  <c:v>0.496116003550099</c:v>
                </c:pt>
                <c:pt idx="12">
                  <c:v>0.53470211036811</c:v>
                </c:pt>
                <c:pt idx="13">
                  <c:v>0.572636765029183</c:v>
                </c:pt>
                <c:pt idx="14">
                  <c:v>0.60987375</c:v>
                </c:pt>
                <c:pt idx="15">
                  <c:v>0.646367697750291</c:v>
                </c:pt>
                <c:pt idx="16">
                  <c:v>0.682074146026185</c:v>
                </c:pt>
                <c:pt idx="17">
                  <c:v>0.716949592020613</c:v>
                </c:pt>
                <c:pt idx="18">
                  <c:v>0.750951545374783</c:v>
                </c:pt>
                <c:pt idx="19">
                  <c:v>0.784038579946132</c:v>
                </c:pt>
                <c:pt idx="20">
                  <c:v>0.816170384279701</c:v>
                </c:pt>
                <c:pt idx="21">
                  <c:v>0.847307810721436</c:v>
                </c:pt>
                <c:pt idx="22">
                  <c:v>0.877412923113569</c:v>
                </c:pt>
                <c:pt idx="23">
                  <c:v>0.906449043013988</c:v>
                </c:pt>
                <c:pt idx="24">
                  <c:v>0.934380794383266</c:v>
                </c:pt>
                <c:pt idx="25">
                  <c:v>0.961174146684915</c:v>
                </c:pt>
                <c:pt idx="26">
                  <c:v>0.986796456346356</c:v>
                </c:pt>
                <c:pt idx="27">
                  <c:v>1.01121650653008</c:v>
                </c:pt>
                <c:pt idx="28">
                  <c:v>1.03440454516656</c:v>
                </c:pt>
                <c:pt idx="29">
                  <c:v>1.05633232120256</c:v>
                </c:pt>
                <c:pt idx="30">
                  <c:v>1.07697311902069</c:v>
                </c:pt>
                <c:pt idx="31">
                  <c:v>1.09630179098829</c:v>
                </c:pt>
                <c:pt idx="32">
                  <c:v>1.11429478809592</c:v>
                </c:pt>
                <c:pt idx="33">
                  <c:v>1.1309301886482</c:v>
                </c:pt>
                <c:pt idx="34">
                  <c:v>1.14618772497206</c:v>
                </c:pt>
                <c:pt idx="35">
                  <c:v>1.16004880810972</c:v>
                </c:pt>
                <c:pt idx="36">
                  <c:v>1.17249655046652</c:v>
                </c:pt>
                <c:pt idx="37">
                  <c:v>1.18351578638583</c:v>
                </c:pt>
                <c:pt idx="38">
                  <c:v>1.19309309062606</c:v>
                </c:pt>
                <c:pt idx="39">
                  <c:v>1.20121679471726</c:v>
                </c:pt>
                <c:pt idx="40">
                  <c:v>1.20787700117736</c:v>
                </c:pt>
                <c:pt idx="41">
                  <c:v>1.21306559557071</c:v>
                </c:pt>
                <c:pt idx="42">
                  <c:v>1.21677625639429</c:v>
                </c:pt>
                <c:pt idx="43">
                  <c:v>1.21900446277947</c:v>
                </c:pt>
                <c:pt idx="44">
                  <c:v>1.2197475</c:v>
                </c:pt>
                <c:pt idx="45">
                  <c:v>1.21900446277947</c:v>
                </c:pt>
                <c:pt idx="46">
                  <c:v>1.21677625639429</c:v>
                </c:pt>
                <c:pt idx="47">
                  <c:v>1.21306559557071</c:v>
                </c:pt>
                <c:pt idx="48">
                  <c:v>1.20787700117736</c:v>
                </c:pt>
                <c:pt idx="49">
                  <c:v>1.20121679471726</c:v>
                </c:pt>
                <c:pt idx="50">
                  <c:v>1.19309309062606</c:v>
                </c:pt>
                <c:pt idx="51">
                  <c:v>1.18351578638583</c:v>
                </c:pt>
                <c:pt idx="52">
                  <c:v>1.17249655046652</c:v>
                </c:pt>
                <c:pt idx="53">
                  <c:v>1.16004880810972</c:v>
                </c:pt>
                <c:pt idx="54">
                  <c:v>1.14618772497206</c:v>
                </c:pt>
                <c:pt idx="55">
                  <c:v>1.1309301886482</c:v>
                </c:pt>
                <c:pt idx="56">
                  <c:v>1.11429478809592</c:v>
                </c:pt>
                <c:pt idx="57">
                  <c:v>1.09630179098829</c:v>
                </c:pt>
                <c:pt idx="58">
                  <c:v>1.07697311902069</c:v>
                </c:pt>
                <c:pt idx="59">
                  <c:v>1.05633232120256</c:v>
                </c:pt>
                <c:pt idx="60">
                  <c:v>1.03440454516656</c:v>
                </c:pt>
                <c:pt idx="61">
                  <c:v>1.01121650653008</c:v>
                </c:pt>
                <c:pt idx="62">
                  <c:v>0.986796456346356</c:v>
                </c:pt>
                <c:pt idx="63">
                  <c:v>0.961174146684915</c:v>
                </c:pt>
                <c:pt idx="64">
                  <c:v>0.934380794383266</c:v>
                </c:pt>
                <c:pt idx="65">
                  <c:v>0.906449043013988</c:v>
                </c:pt>
                <c:pt idx="66">
                  <c:v>0.877412923113569</c:v>
                </c:pt>
                <c:pt idx="67">
                  <c:v>0.847307810721436</c:v>
                </c:pt>
                <c:pt idx="68">
                  <c:v>0.816170384279701</c:v>
                </c:pt>
                <c:pt idx="69">
                  <c:v>0.784038579946132</c:v>
                </c:pt>
                <c:pt idx="70">
                  <c:v>0.750951545374783</c:v>
                </c:pt>
                <c:pt idx="71">
                  <c:v>0.716949592020613</c:v>
                </c:pt>
                <c:pt idx="72">
                  <c:v>0.682074146026185</c:v>
                </c:pt>
                <c:pt idx="73">
                  <c:v>0.646367697750291</c:v>
                </c:pt>
                <c:pt idx="74">
                  <c:v>0.60987375</c:v>
                </c:pt>
                <c:pt idx="75">
                  <c:v>0.572636765029183</c:v>
                </c:pt>
                <c:pt idx="76">
                  <c:v>0.53470211036811</c:v>
                </c:pt>
                <c:pt idx="77">
                  <c:v>0.496116003550099</c:v>
                </c:pt>
                <c:pt idx="78">
                  <c:v>0.456925455802575</c:v>
                </c:pt>
                <c:pt idx="79">
                  <c:v>0.417178214771126</c:v>
                </c:pt>
                <c:pt idx="80">
                  <c:v>0.376922706346356</c:v>
                </c:pt>
                <c:pt idx="81">
                  <c:v>0.336207975664395</c:v>
                </c:pt>
                <c:pt idx="82">
                  <c:v>0.295083627352956</c:v>
                </c:pt>
                <c:pt idx="83">
                  <c:v>0.253599765095735</c:v>
                </c:pt>
                <c:pt idx="84">
                  <c:v>0.211806930588795</c:v>
                </c:pt>
                <c:pt idx="85">
                  <c:v>0.169756041963287</c:v>
                </c:pt>
                <c:pt idx="86">
                  <c:v>0.127498331749562</c:v>
                </c:pt>
                <c:pt idx="87">
                  <c:v>0.0850852844582127</c:v>
                </c:pt>
                <c:pt idx="88">
                  <c:v>0.042568573854134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806286026"/>
        <c:axId val="510397089"/>
      </c:lineChart>
      <c:catAx>
        <c:axId val="806286026"/>
        <c:scaling>
          <c:orientation val="minMax"/>
        </c:scaling>
        <c:delete val="1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10397089"/>
        <c:crosses val="autoZero"/>
        <c:auto val="1"/>
        <c:lblAlgn val="ctr"/>
        <c:lblOffset val="100"/>
        <c:noMultiLvlLbl val="0"/>
      </c:catAx>
      <c:valAx>
        <c:axId val="51039708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06286026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i="1">
                <a:latin typeface="Calibri" panose="020F0502020204030204" charset="0"/>
              </a:rPr>
              <a:t>f</a:t>
            </a:r>
            <a:r>
              <a:rPr sz="900" i="1">
                <a:latin typeface="Calibri" panose="020F0502020204030204" charset="0"/>
              </a:rPr>
              <a:t>PWM</a:t>
            </a:r>
            <a:endParaRPr sz="900" i="1">
              <a:latin typeface="Calibri" panose="020F0502020204030204" charset="0"/>
            </a:endParaRPr>
          </a:p>
        </c:rich>
      </c:tx>
      <c:layout>
        <c:manualLayout>
          <c:xMode val="edge"/>
          <c:yMode val="edge"/>
          <c:x val="0.457561728395061"/>
          <c:y val="0.062847222222222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'Critical Mode'!$E$4</c:f>
              <c:strCache>
                <c:ptCount val="1"/>
                <c:pt idx="0">
                  <c:v>fPWM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'Critical Mode'!$E$5:$E$93</c:f>
              <c:numCache>
                <c:formatCode>0</c:formatCode>
                <c:ptCount val="89"/>
                <c:pt idx="0">
                  <c:v>65670.9105531197</c:v>
                </c:pt>
                <c:pt idx="1">
                  <c:v>64676.3676150126</c:v>
                </c:pt>
                <c:pt idx="2">
                  <c:v>63684.2495497178</c:v>
                </c:pt>
                <c:pt idx="3">
                  <c:v>62695.765100274</c:v>
                </c:pt>
                <c:pt idx="4">
                  <c:v>61712.1185827183</c:v>
                </c:pt>
                <c:pt idx="5">
                  <c:v>60734.5084188132</c:v>
                </c:pt>
                <c:pt idx="6">
                  <c:v>59764.1256759542</c:v>
                </c:pt>
                <c:pt idx="7">
                  <c:v>58802.1526160375</c:v>
                </c:pt>
                <c:pt idx="8">
                  <c:v>57849.761255056</c:v>
                </c:pt>
                <c:pt idx="9">
                  <c:v>56908.1119351783</c:v>
                </c:pt>
                <c:pt idx="10">
                  <c:v>55978.3519110509</c:v>
                </c:pt>
                <c:pt idx="11">
                  <c:v>55061.6139520445</c:v>
                </c:pt>
                <c:pt idx="12">
                  <c:v>54159.0149621495</c:v>
                </c:pt>
                <c:pt idx="13">
                  <c:v>53271.6546192004</c:v>
                </c:pt>
                <c:pt idx="14">
                  <c:v>52400.6140350877</c:v>
                </c:pt>
                <c:pt idx="15">
                  <c:v>51546.9544385897</c:v>
                </c:pt>
                <c:pt idx="16">
                  <c:v>50711.7158824284</c:v>
                </c:pt>
                <c:pt idx="17">
                  <c:v>49895.915976126</c:v>
                </c:pt>
                <c:pt idx="18">
                  <c:v>49100.5486462039</c:v>
                </c:pt>
                <c:pt idx="19">
                  <c:v>48326.5829252367</c:v>
                </c:pt>
                <c:pt idx="20">
                  <c:v>47574.9617712351</c:v>
                </c:pt>
                <c:pt idx="21">
                  <c:v>46846.6009187968</c:v>
                </c:pt>
                <c:pt idx="22">
                  <c:v>46142.3877634253</c:v>
                </c:pt>
                <c:pt idx="23">
                  <c:v>45463.1802803746</c:v>
                </c:pt>
                <c:pt idx="24">
                  <c:v>44809.8059793388</c:v>
                </c:pt>
                <c:pt idx="25">
                  <c:v>44183.0608962593</c:v>
                </c:pt>
                <c:pt idx="26">
                  <c:v>43583.708623477</c:v>
                </c:pt>
                <c:pt idx="27">
                  <c:v>43012.4793794133</c:v>
                </c:pt>
                <c:pt idx="28">
                  <c:v>42470.0691189109</c:v>
                </c:pt>
                <c:pt idx="29">
                  <c:v>41957.1386853202</c:v>
                </c:pt>
                <c:pt idx="30">
                  <c:v>41474.3130053639</c:v>
                </c:pt>
                <c:pt idx="31">
                  <c:v>41022.1803277592</c:v>
                </c:pt>
                <c:pt idx="32">
                  <c:v>40601.2915065282</c:v>
                </c:pt>
                <c:pt idx="33">
                  <c:v>40212.1593298666</c:v>
                </c:pt>
                <c:pt idx="34">
                  <c:v>39855.2578953904</c:v>
                </c:pt>
                <c:pt idx="35">
                  <c:v>39531.0220325211</c:v>
                </c:pt>
                <c:pt idx="36">
                  <c:v>39239.8467727129</c:v>
                </c:pt>
                <c:pt idx="37">
                  <c:v>38982.0868681677</c:v>
                </c:pt>
                <c:pt idx="38">
                  <c:v>38758.0563596244</c:v>
                </c:pt>
                <c:pt idx="39">
                  <c:v>38568.0281937484</c:v>
                </c:pt>
                <c:pt idx="40">
                  <c:v>38412.2338905881</c:v>
                </c:pt>
                <c:pt idx="41">
                  <c:v>38290.8632615038</c:v>
                </c:pt>
                <c:pt idx="42">
                  <c:v>38204.0641779112</c:v>
                </c:pt>
                <c:pt idx="43">
                  <c:v>38151.9423911234</c:v>
                </c:pt>
                <c:pt idx="44">
                  <c:v>38134.5614035088</c:v>
                </c:pt>
                <c:pt idx="45">
                  <c:v>38151.9423911234</c:v>
                </c:pt>
                <c:pt idx="46">
                  <c:v>38204.0641779112</c:v>
                </c:pt>
                <c:pt idx="47">
                  <c:v>38290.8632615038</c:v>
                </c:pt>
                <c:pt idx="48">
                  <c:v>38412.2338905881</c:v>
                </c:pt>
                <c:pt idx="49">
                  <c:v>38568.0281937484</c:v>
                </c:pt>
                <c:pt idx="50">
                  <c:v>38758.0563596244</c:v>
                </c:pt>
                <c:pt idx="51">
                  <c:v>38982.0868681677</c:v>
                </c:pt>
                <c:pt idx="52">
                  <c:v>39239.8467727129</c:v>
                </c:pt>
                <c:pt idx="53">
                  <c:v>39531.0220325211</c:v>
                </c:pt>
                <c:pt idx="54">
                  <c:v>39855.2578953904</c:v>
                </c:pt>
                <c:pt idx="55">
                  <c:v>40212.1593298666</c:v>
                </c:pt>
                <c:pt idx="56">
                  <c:v>40601.2915065282</c:v>
                </c:pt>
                <c:pt idx="57">
                  <c:v>41022.1803277592</c:v>
                </c:pt>
                <c:pt idx="58">
                  <c:v>41474.3130053639</c:v>
                </c:pt>
                <c:pt idx="59">
                  <c:v>41957.1386853202</c:v>
                </c:pt>
                <c:pt idx="60">
                  <c:v>42470.0691189109</c:v>
                </c:pt>
                <c:pt idx="61">
                  <c:v>43012.4793794133</c:v>
                </c:pt>
                <c:pt idx="62">
                  <c:v>43583.708623477</c:v>
                </c:pt>
                <c:pt idx="63">
                  <c:v>44183.0608962593</c:v>
                </c:pt>
                <c:pt idx="64">
                  <c:v>44809.8059793388</c:v>
                </c:pt>
                <c:pt idx="65">
                  <c:v>45463.1802803745</c:v>
                </c:pt>
                <c:pt idx="66">
                  <c:v>46142.3877634253</c:v>
                </c:pt>
                <c:pt idx="67">
                  <c:v>46846.6009187968</c:v>
                </c:pt>
                <c:pt idx="68">
                  <c:v>47574.9617712351</c:v>
                </c:pt>
                <c:pt idx="69">
                  <c:v>48326.5829252367</c:v>
                </c:pt>
                <c:pt idx="70">
                  <c:v>49100.5486462039</c:v>
                </c:pt>
                <c:pt idx="71">
                  <c:v>49895.915976126</c:v>
                </c:pt>
                <c:pt idx="72">
                  <c:v>50711.7158824284</c:v>
                </c:pt>
                <c:pt idx="73">
                  <c:v>51546.9544385897</c:v>
                </c:pt>
                <c:pt idx="74">
                  <c:v>52400.6140350877</c:v>
                </c:pt>
                <c:pt idx="75">
                  <c:v>53271.6546192004</c:v>
                </c:pt>
                <c:pt idx="76">
                  <c:v>54159.0149621495</c:v>
                </c:pt>
                <c:pt idx="77">
                  <c:v>55061.6139520445</c:v>
                </c:pt>
                <c:pt idx="78">
                  <c:v>55978.3519110509</c:v>
                </c:pt>
                <c:pt idx="79">
                  <c:v>56908.1119351783</c:v>
                </c:pt>
                <c:pt idx="80">
                  <c:v>57849.761255056</c:v>
                </c:pt>
                <c:pt idx="81">
                  <c:v>58802.1526160375</c:v>
                </c:pt>
                <c:pt idx="82">
                  <c:v>59764.1256759542</c:v>
                </c:pt>
                <c:pt idx="83">
                  <c:v>60734.5084188132</c:v>
                </c:pt>
                <c:pt idx="84">
                  <c:v>61712.1185827183</c:v>
                </c:pt>
                <c:pt idx="85">
                  <c:v>62695.765100274</c:v>
                </c:pt>
                <c:pt idx="86">
                  <c:v>63684.2495497178</c:v>
                </c:pt>
                <c:pt idx="87">
                  <c:v>64676.3676150126</c:v>
                </c:pt>
                <c:pt idx="88">
                  <c:v>65670.9105531197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652537105"/>
        <c:axId val="525674889"/>
      </c:lineChart>
      <c:catAx>
        <c:axId val="652537105"/>
        <c:scaling>
          <c:orientation val="minMax"/>
        </c:scaling>
        <c:delete val="1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25674889"/>
        <c:crosses val="autoZero"/>
        <c:auto val="1"/>
        <c:lblAlgn val="ctr"/>
        <c:lblOffset val="100"/>
        <c:noMultiLvlLbl val="0"/>
      </c:catAx>
      <c:valAx>
        <c:axId val="52567488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52537105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164465</xdr:colOff>
      <xdr:row>3</xdr:row>
      <xdr:rowOff>168275</xdr:rowOff>
    </xdr:from>
    <xdr:to>
      <xdr:col>13</xdr:col>
      <xdr:colOff>79375</xdr:colOff>
      <xdr:row>19</xdr:row>
      <xdr:rowOff>148590</xdr:rowOff>
    </xdr:to>
    <xdr:graphicFrame>
      <xdr:nvGraphicFramePr>
        <xdr:cNvPr id="2" name="Chart 1"/>
        <xdr:cNvGraphicFramePr/>
      </xdr:nvGraphicFramePr>
      <xdr:xfrm>
        <a:off x="3869690" y="768350"/>
        <a:ext cx="4029710" cy="3037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79375</xdr:colOff>
      <xdr:row>19</xdr:row>
      <xdr:rowOff>158750</xdr:rowOff>
    </xdr:from>
    <xdr:to>
      <xdr:col>13</xdr:col>
      <xdr:colOff>79375</xdr:colOff>
      <xdr:row>35</xdr:row>
      <xdr:rowOff>158750</xdr:rowOff>
    </xdr:to>
    <xdr:graphicFrame>
      <xdr:nvGraphicFramePr>
        <xdr:cNvPr id="3" name="Chart 2"/>
        <xdr:cNvGraphicFramePr/>
      </xdr:nvGraphicFramePr>
      <xdr:xfrm>
        <a:off x="3784600" y="3816350"/>
        <a:ext cx="4114800" cy="3048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"/>
  <sheetViews>
    <sheetView tabSelected="1" workbookViewId="0">
      <selection activeCell="D2" sqref="D2"/>
    </sheetView>
  </sheetViews>
  <sheetFormatPr defaultColWidth="9" defaultRowHeight="15" outlineLevelCol="6"/>
  <cols>
    <col min="1" max="1" width="5.625" style="2" customWidth="1"/>
    <col min="2" max="2" width="5.625" style="3" customWidth="1"/>
    <col min="3" max="3" width="8.25" style="2" customWidth="1"/>
    <col min="4" max="4" width="8.25" style="4" customWidth="1"/>
    <col min="5" max="5" width="7.375" style="4" customWidth="1"/>
    <col min="6" max="7" width="6.75" style="5" customWidth="1"/>
    <col min="8" max="16384" width="9" style="2"/>
  </cols>
  <sheetData>
    <row r="1" s="1" customFormat="1" ht="16.5" spans="1:7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  <c r="F1" s="6" t="s">
        <v>5</v>
      </c>
      <c r="G1" s="9" t="s">
        <v>6</v>
      </c>
    </row>
    <row r="2" ht="15.75" spans="1:7">
      <c r="A2" s="10">
        <v>380</v>
      </c>
      <c r="B2" s="11">
        <v>115</v>
      </c>
      <c r="C2" s="12">
        <v>0.001</v>
      </c>
      <c r="D2" s="13">
        <v>1.5e-5</v>
      </c>
      <c r="E2" s="14">
        <v>160000</v>
      </c>
      <c r="F2" s="15">
        <v>2.8</v>
      </c>
      <c r="G2" s="16">
        <f>SUM(G5:G93)/90</f>
        <v>99.1855975837499</v>
      </c>
    </row>
    <row r="3" spans="2:2">
      <c r="B3" s="17"/>
    </row>
    <row r="4" s="1" customFormat="1" ht="15.75" spans="1:7">
      <c r="A4" s="8" t="s">
        <v>7</v>
      </c>
      <c r="B4" s="18" t="s">
        <v>8</v>
      </c>
      <c r="C4" s="6" t="s">
        <v>9</v>
      </c>
      <c r="D4" s="8" t="s">
        <v>10</v>
      </c>
      <c r="E4" s="8" t="s">
        <v>11</v>
      </c>
      <c r="F4" s="9" t="s">
        <v>12</v>
      </c>
      <c r="G4" s="9" t="s">
        <v>13</v>
      </c>
    </row>
    <row r="5" spans="1:7">
      <c r="A5" s="19">
        <v>2</v>
      </c>
      <c r="B5" s="3">
        <f>SIN(A5/180*PI())*$B$2*1.4142</f>
        <v>5.67580984721784</v>
      </c>
      <c r="C5" s="20">
        <f>IF(B5*$D$2/$C$2&lt;$F$2,B5*$D$2/$C$2,$F$2)</f>
        <v>0.0851371477082676</v>
      </c>
      <c r="D5" s="21">
        <f>(C5/B5+C5/($A$2-B5))*$C$2</f>
        <v>1.52274422811775e-5</v>
      </c>
      <c r="E5" s="22">
        <f>IF(D5&lt;1/$E$2,$E$2,1/D5)</f>
        <v>65670.9105531197</v>
      </c>
      <c r="F5" s="23">
        <f>IF(D5&lt;1/$E$2,C5/2*D5*$E$2,C5/2)</f>
        <v>0.0425685738541338</v>
      </c>
      <c r="G5" s="23">
        <f>F5*B5</f>
        <v>0.241611130663312</v>
      </c>
    </row>
    <row r="6" spans="1:7">
      <c r="A6" s="19">
        <f>A5+2</f>
        <v>4</v>
      </c>
      <c r="B6" s="3">
        <f>SIN(A6/180*PI())*$B$2*1.4142</f>
        <v>11.3447045944283</v>
      </c>
      <c r="C6" s="20">
        <f t="shared" ref="C6:C37" si="0">IF(B6*$D$2/$C$2&lt;$F$2,B6*$D$2/$C$2,$F$2)</f>
        <v>0.170170568916425</v>
      </c>
      <c r="D6" s="21">
        <f t="shared" ref="D6:D37" si="1">(C6/B6+C6/($A$2-B6))*$C$2</f>
        <v>1.54615980593178e-5</v>
      </c>
      <c r="E6" s="22">
        <f t="shared" ref="E6:E37" si="2">IF(D6&lt;1/$E$2,$E$2,1/D6)</f>
        <v>64676.3676150126</v>
      </c>
      <c r="F6" s="23">
        <f t="shared" ref="F6:F37" si="3">IF(D6&lt;1/$E$2,C6/2*D6*$E$2,C6/2)</f>
        <v>0.0850852844582125</v>
      </c>
      <c r="G6" s="23">
        <f t="shared" ref="G6:G37" si="4">F6*B6</f>
        <v>0.965267417511324</v>
      </c>
    </row>
    <row r="7" spans="1:7">
      <c r="A7" s="19">
        <f t="shared" ref="A7:A38" si="5">A6+2</f>
        <v>6</v>
      </c>
      <c r="B7" s="3">
        <f>SIN(A7/180*PI())*$B$2*1.4142</f>
        <v>16.9997775666083</v>
      </c>
      <c r="C7" s="20">
        <f t="shared" si="0"/>
        <v>0.254996663499124</v>
      </c>
      <c r="D7" s="21">
        <f t="shared" si="1"/>
        <v>1.57024697169322e-5</v>
      </c>
      <c r="E7" s="22">
        <f t="shared" si="2"/>
        <v>63684.2495497178</v>
      </c>
      <c r="F7" s="23">
        <f t="shared" si="3"/>
        <v>0.127498331749562</v>
      </c>
      <c r="G7" s="23">
        <f t="shared" si="4"/>
        <v>2.16744327985619</v>
      </c>
    </row>
    <row r="8" spans="1:7">
      <c r="A8" s="19">
        <f t="shared" si="5"/>
        <v>8</v>
      </c>
      <c r="B8" s="3">
        <f>SIN(A8/180*PI())*$B$2*1.4142</f>
        <v>22.6341389284383</v>
      </c>
      <c r="C8" s="20">
        <f t="shared" si="0"/>
        <v>0.339512083926575</v>
      </c>
      <c r="D8" s="21">
        <f t="shared" si="1"/>
        <v>1.5950040619181e-5</v>
      </c>
      <c r="E8" s="22">
        <f t="shared" si="2"/>
        <v>62695.765100274</v>
      </c>
      <c r="F8" s="23">
        <f t="shared" si="3"/>
        <v>0.169756041963287</v>
      </c>
      <c r="G8" s="23">
        <f t="shared" si="4"/>
        <v>3.84228183773885</v>
      </c>
    </row>
    <row r="9" spans="1:7">
      <c r="A9" s="19">
        <f t="shared" si="5"/>
        <v>10</v>
      </c>
      <c r="B9" s="3">
        <f>SIN(A9/180*PI())*$B$2*1.4142</f>
        <v>28.2409240785059</v>
      </c>
      <c r="C9" s="20">
        <f t="shared" si="0"/>
        <v>0.423613861177588</v>
      </c>
      <c r="D9" s="21">
        <f t="shared" si="1"/>
        <v>1.62042727257793e-5</v>
      </c>
      <c r="E9" s="22">
        <f t="shared" si="2"/>
        <v>61712.1185827183</v>
      </c>
      <c r="F9" s="23">
        <f t="shared" si="3"/>
        <v>0.211806930588794</v>
      </c>
      <c r="G9" s="23">
        <f t="shared" si="4"/>
        <v>5.9816234460595</v>
      </c>
    </row>
    <row r="10" spans="1:7">
      <c r="A10" s="19">
        <f t="shared" si="5"/>
        <v>12</v>
      </c>
      <c r="B10" s="3">
        <f>SIN(A10/180*PI())*$B$2*1.4142</f>
        <v>33.8133020127646</v>
      </c>
      <c r="C10" s="20">
        <f t="shared" si="0"/>
        <v>0.50719953019147</v>
      </c>
      <c r="D10" s="21">
        <f t="shared" si="1"/>
        <v>1.64651040410864e-5</v>
      </c>
      <c r="E10" s="22">
        <f t="shared" si="2"/>
        <v>60734.5084188132</v>
      </c>
      <c r="F10" s="23">
        <f t="shared" si="3"/>
        <v>0.253599765095735</v>
      </c>
      <c r="G10" s="23">
        <f t="shared" si="4"/>
        <v>8.57504544754825</v>
      </c>
    </row>
    <row r="11" spans="1:7">
      <c r="A11" s="19">
        <f t="shared" si="5"/>
        <v>14</v>
      </c>
      <c r="B11" s="3">
        <f>SIN(A11/180*PI())*$B$2*1.4142</f>
        <v>39.3444836470608</v>
      </c>
      <c r="C11" s="20">
        <f t="shared" si="0"/>
        <v>0.590167254705911</v>
      </c>
      <c r="D11" s="21">
        <f t="shared" si="1"/>
        <v>1.6732445906129e-5</v>
      </c>
      <c r="E11" s="22">
        <f t="shared" si="2"/>
        <v>59764.1256759542</v>
      </c>
      <c r="F11" s="23">
        <f t="shared" si="3"/>
        <v>0.295083627352956</v>
      </c>
      <c r="G11" s="23">
        <f t="shared" si="4"/>
        <v>11.6099129509037</v>
      </c>
    </row>
    <row r="12" spans="1:7">
      <c r="A12" s="19">
        <f t="shared" si="5"/>
        <v>16</v>
      </c>
      <c r="B12" s="3">
        <f>SIN(A12/180*PI())*$B$2*1.4142</f>
        <v>44.827730088586</v>
      </c>
      <c r="C12" s="20">
        <f t="shared" si="0"/>
        <v>0.67241595132879</v>
      </c>
      <c r="D12" s="21">
        <f t="shared" si="1"/>
        <v>1.70061801398621e-5</v>
      </c>
      <c r="E12" s="22">
        <f t="shared" si="2"/>
        <v>58802.1526160375</v>
      </c>
      <c r="F12" s="23">
        <f t="shared" si="3"/>
        <v>0.336207975664395</v>
      </c>
      <c r="G12" s="23">
        <f t="shared" si="4"/>
        <v>15.0714403867134</v>
      </c>
    </row>
    <row r="13" spans="1:7">
      <c r="A13" s="19">
        <f t="shared" si="5"/>
        <v>18</v>
      </c>
      <c r="B13" s="3">
        <f>SIN(A13/180*PI())*$B$2*1.4142</f>
        <v>50.2563608461808</v>
      </c>
      <c r="C13" s="20">
        <f t="shared" si="0"/>
        <v>0.753845412692712</v>
      </c>
      <c r="D13" s="21">
        <f t="shared" si="1"/>
        <v>1.72861560411816e-5</v>
      </c>
      <c r="E13" s="22">
        <f t="shared" si="2"/>
        <v>57849.761255056</v>
      </c>
      <c r="F13" s="23">
        <f t="shared" si="3"/>
        <v>0.376922706346356</v>
      </c>
      <c r="G13" s="23">
        <f t="shared" si="4"/>
        <v>18.9427635412615</v>
      </c>
    </row>
    <row r="14" spans="1:7">
      <c r="A14" s="19">
        <f t="shared" si="5"/>
        <v>20</v>
      </c>
      <c r="B14" s="3">
        <f>SIN(A14/180*PI())*$B$2*1.4142</f>
        <v>55.6237619694835</v>
      </c>
      <c r="C14" s="20">
        <f t="shared" si="0"/>
        <v>0.834356429542252</v>
      </c>
      <c r="D14" s="21">
        <f t="shared" si="1"/>
        <v>1.75721872681184e-5</v>
      </c>
      <c r="E14" s="22">
        <f t="shared" si="2"/>
        <v>56908.1119351783</v>
      </c>
      <c r="F14" s="23">
        <f t="shared" si="3"/>
        <v>0.417178214771126</v>
      </c>
      <c r="G14" s="23">
        <f t="shared" si="4"/>
        <v>23.2050217172832</v>
      </c>
    </row>
    <row r="15" spans="1:7">
      <c r="A15" s="19">
        <f t="shared" si="5"/>
        <v>22</v>
      </c>
      <c r="B15" s="3">
        <f>SIN(A15/180*PI())*$B$2*1.4142</f>
        <v>60.92339410701</v>
      </c>
      <c r="C15" s="20">
        <f t="shared" si="0"/>
        <v>0.91385091160515</v>
      </c>
      <c r="D15" s="21">
        <f t="shared" si="1"/>
        <v>1.78640486163114e-5</v>
      </c>
      <c r="E15" s="22">
        <f t="shared" si="2"/>
        <v>55978.3519110509</v>
      </c>
      <c r="F15" s="23">
        <f t="shared" si="3"/>
        <v>0.456925455802575</v>
      </c>
      <c r="G15" s="23">
        <f t="shared" si="4"/>
        <v>27.8374496213855</v>
      </c>
    </row>
    <row r="16" spans="1:7">
      <c r="A16" s="19">
        <f t="shared" si="5"/>
        <v>24</v>
      </c>
      <c r="B16" s="3">
        <f>SIN(A16/180*PI())*$B$2*1.4142</f>
        <v>66.1488004733466</v>
      </c>
      <c r="C16" s="20">
        <f t="shared" si="0"/>
        <v>0.992232007100199</v>
      </c>
      <c r="D16" s="21">
        <f t="shared" si="1"/>
        <v>1.81614727252809e-5</v>
      </c>
      <c r="E16" s="22">
        <f t="shared" si="2"/>
        <v>55061.6139520445</v>
      </c>
      <c r="F16" s="23">
        <f t="shared" si="3"/>
        <v>0.496116003550099</v>
      </c>
      <c r="G16" s="23">
        <f t="shared" si="4"/>
        <v>32.8174785304696</v>
      </c>
    </row>
    <row r="17" spans="1:7">
      <c r="A17" s="19">
        <f t="shared" si="5"/>
        <v>26</v>
      </c>
      <c r="B17" s="3">
        <f>SIN(A17/180*PI())*$B$2*1.4142</f>
        <v>71.293614715748</v>
      </c>
      <c r="C17" s="20">
        <f t="shared" si="0"/>
        <v>1.06940422073622</v>
      </c>
      <c r="D17" s="21">
        <f t="shared" si="1"/>
        <v>1.84641467482169e-5</v>
      </c>
      <c r="E17" s="22">
        <f t="shared" si="2"/>
        <v>54159.0149621495</v>
      </c>
      <c r="F17" s="23">
        <f t="shared" si="3"/>
        <v>0.53470211036811</v>
      </c>
      <c r="G17" s="23">
        <f t="shared" si="4"/>
        <v>38.1208462442814</v>
      </c>
    </row>
    <row r="18" spans="1:7">
      <c r="A18" s="19">
        <f t="shared" si="5"/>
        <v>28</v>
      </c>
      <c r="B18" s="3">
        <f>SIN(A18/180*PI())*$B$2*1.4142</f>
        <v>76.3515686705578</v>
      </c>
      <c r="C18" s="20">
        <f t="shared" si="0"/>
        <v>1.14527353005837</v>
      </c>
      <c r="D18" s="21">
        <f t="shared" si="1"/>
        <v>1.87717090289059e-5</v>
      </c>
      <c r="E18" s="22">
        <f t="shared" si="2"/>
        <v>53271.6546192004</v>
      </c>
      <c r="F18" s="23">
        <f t="shared" si="3"/>
        <v>0.572636765029183</v>
      </c>
      <c r="G18" s="23">
        <f t="shared" si="4"/>
        <v>43.7217152884118</v>
      </c>
    </row>
    <row r="19" spans="1:7">
      <c r="A19" s="19">
        <f t="shared" si="5"/>
        <v>30</v>
      </c>
      <c r="B19" s="3">
        <f>SIN(A19/180*PI())*$B$2*1.4142</f>
        <v>81.3165</v>
      </c>
      <c r="C19" s="20">
        <f t="shared" si="0"/>
        <v>1.2197475</v>
      </c>
      <c r="D19" s="21">
        <f t="shared" si="1"/>
        <v>1.90837458379857e-5</v>
      </c>
      <c r="E19" s="22">
        <f t="shared" si="2"/>
        <v>52400.6140350877</v>
      </c>
      <c r="F19" s="23">
        <f t="shared" si="3"/>
        <v>0.60987375</v>
      </c>
      <c r="G19" s="23">
        <f t="shared" si="4"/>
        <v>49.592798791875</v>
      </c>
    </row>
    <row r="20" spans="1:7">
      <c r="A20" s="19">
        <f t="shared" si="5"/>
        <v>32</v>
      </c>
      <c r="B20" s="3">
        <f>SIN(A20/180*PI())*$B$2*1.4142</f>
        <v>86.1823597000388</v>
      </c>
      <c r="C20" s="20">
        <f t="shared" si="0"/>
        <v>1.29273539550058</v>
      </c>
      <c r="D20" s="21">
        <f t="shared" si="1"/>
        <v>1.93997882298041e-5</v>
      </c>
      <c r="E20" s="22">
        <f t="shared" si="2"/>
        <v>51546.9544385897</v>
      </c>
      <c r="F20" s="23">
        <f t="shared" si="3"/>
        <v>0.646367697750291</v>
      </c>
      <c r="G20" s="23">
        <f t="shared" si="4"/>
        <v>55.7054934260015</v>
      </c>
    </row>
    <row r="21" spans="1:7">
      <c r="A21" s="19">
        <f t="shared" si="5"/>
        <v>34</v>
      </c>
      <c r="B21" s="3">
        <f>SIN(A21/180*PI())*$B$2*1.4142</f>
        <v>90.943219470158</v>
      </c>
      <c r="C21" s="20">
        <f t="shared" si="0"/>
        <v>1.36414829205237</v>
      </c>
      <c r="D21" s="21">
        <f t="shared" si="1"/>
        <v>1.97193090905942e-5</v>
      </c>
      <c r="E21" s="22">
        <f t="shared" si="2"/>
        <v>50711.7158824284</v>
      </c>
      <c r="F21" s="23">
        <f t="shared" si="3"/>
        <v>0.682074146026185</v>
      </c>
      <c r="G21" s="23">
        <f t="shared" si="4"/>
        <v>62.0300187569799</v>
      </c>
    </row>
    <row r="22" spans="1:7">
      <c r="A22" s="19">
        <f t="shared" si="5"/>
        <v>36</v>
      </c>
      <c r="B22" s="3">
        <f>SIN(A22/180*PI())*$B$2*1.4142</f>
        <v>95.5932789360818</v>
      </c>
      <c r="C22" s="20">
        <f t="shared" si="0"/>
        <v>1.43389918404123</v>
      </c>
      <c r="D22" s="21">
        <f t="shared" si="1"/>
        <v>2.0041720458213e-5</v>
      </c>
      <c r="E22" s="22">
        <f t="shared" si="2"/>
        <v>49895.915976126</v>
      </c>
      <c r="F22" s="23">
        <f t="shared" si="3"/>
        <v>0.716949592020613</v>
      </c>
      <c r="G22" s="23">
        <f t="shared" si="4"/>
        <v>68.5355623331365</v>
      </c>
    </row>
    <row r="23" spans="1:7">
      <c r="A23" s="19">
        <f t="shared" si="5"/>
        <v>38</v>
      </c>
      <c r="B23" s="3">
        <f>SIN(A23/180*PI())*$B$2*1.4142</f>
        <v>100.126872716638</v>
      </c>
      <c r="C23" s="20">
        <f t="shared" si="0"/>
        <v>1.50190309074957</v>
      </c>
      <c r="D23" s="21">
        <f t="shared" si="1"/>
        <v>2.03663712030092e-5</v>
      </c>
      <c r="E23" s="22">
        <f t="shared" si="2"/>
        <v>49100.5486462039</v>
      </c>
      <c r="F23" s="23">
        <f t="shared" si="3"/>
        <v>0.750951545374783</v>
      </c>
      <c r="G23" s="23">
        <f t="shared" si="4"/>
        <v>75.1904298001034</v>
      </c>
    </row>
    <row r="24" spans="1:7">
      <c r="A24" s="19">
        <f t="shared" si="5"/>
        <v>40</v>
      </c>
      <c r="B24" s="3">
        <f>SIN(A24/180*PI())*$B$2*1.4142</f>
        <v>104.538477326151</v>
      </c>
      <c r="C24" s="20">
        <f t="shared" si="0"/>
        <v>1.56807715989226</v>
      </c>
      <c r="D24" s="21">
        <f t="shared" si="1"/>
        <v>2.06925451680919e-5</v>
      </c>
      <c r="E24" s="22">
        <f t="shared" si="2"/>
        <v>48326.5829252367</v>
      </c>
      <c r="F24" s="23">
        <f t="shared" si="3"/>
        <v>0.784038579946132</v>
      </c>
      <c r="G24" s="23">
        <f t="shared" si="4"/>
        <v>81.9621993125263</v>
      </c>
    </row>
    <row r="25" spans="1:7">
      <c r="A25" s="19">
        <f t="shared" si="5"/>
        <v>42</v>
      </c>
      <c r="B25" s="3">
        <f>SIN(A25/180*PI())*$B$2*1.4142</f>
        <v>108.82271790396</v>
      </c>
      <c r="C25" s="20">
        <f t="shared" si="0"/>
        <v>1.6323407685594</v>
      </c>
      <c r="D25" s="21">
        <f t="shared" si="1"/>
        <v>2.10194598748921e-5</v>
      </c>
      <c r="E25" s="22">
        <f t="shared" si="2"/>
        <v>47574.9617712351</v>
      </c>
      <c r="F25" s="23">
        <f t="shared" si="3"/>
        <v>0.816170384279701</v>
      </c>
      <c r="G25" s="23">
        <f t="shared" si="4"/>
        <v>88.8178794900367</v>
      </c>
    </row>
    <row r="26" spans="1:7">
      <c r="A26" s="19">
        <f t="shared" si="5"/>
        <v>44</v>
      </c>
      <c r="B26" s="3">
        <f>SIN(A26/180*PI())*$B$2*1.4142</f>
        <v>112.974374762858</v>
      </c>
      <c r="C26" s="20">
        <f t="shared" si="0"/>
        <v>1.69461562144287</v>
      </c>
      <c r="D26" s="21">
        <f t="shared" si="1"/>
        <v>2.13462659058954e-5</v>
      </c>
      <c r="E26" s="22">
        <f t="shared" si="2"/>
        <v>46846.6009187968</v>
      </c>
      <c r="F26" s="23">
        <f t="shared" si="3"/>
        <v>0.847307810721436</v>
      </c>
      <c r="G26" s="23">
        <f t="shared" si="4"/>
        <v>95.7240701479403</v>
      </c>
    </row>
    <row r="27" spans="1:7">
      <c r="A27" s="19">
        <f t="shared" si="5"/>
        <v>46</v>
      </c>
      <c r="B27" s="3">
        <f>SIN(A27/180*PI())*$B$2*1.4142</f>
        <v>116.988389748476</v>
      </c>
      <c r="C27" s="20">
        <f t="shared" si="0"/>
        <v>1.75482584622714</v>
      </c>
      <c r="D27" s="21">
        <f t="shared" si="1"/>
        <v>2.1672047080161e-5</v>
      </c>
      <c r="E27" s="22">
        <f t="shared" si="2"/>
        <v>46142.3877634253</v>
      </c>
      <c r="F27" s="23">
        <f t="shared" si="3"/>
        <v>0.877412923113569</v>
      </c>
      <c r="G27" s="23">
        <f t="shared" si="4"/>
        <v>102.64712501956</v>
      </c>
    </row>
    <row r="28" spans="1:7">
      <c r="A28" s="19">
        <f t="shared" si="5"/>
        <v>48</v>
      </c>
      <c r="B28" s="3">
        <f>SIN(A28/180*PI())*$B$2*1.4142</f>
        <v>120.859872401865</v>
      </c>
      <c r="C28" s="20">
        <f t="shared" si="0"/>
        <v>1.81289808602798</v>
      </c>
      <c r="D28" s="21">
        <f t="shared" si="1"/>
        <v>2.19958215380651e-5</v>
      </c>
      <c r="E28" s="22">
        <f t="shared" si="2"/>
        <v>45463.1802803746</v>
      </c>
      <c r="F28" s="23">
        <f t="shared" si="3"/>
        <v>0.906449043013988</v>
      </c>
      <c r="G28" s="23">
        <f t="shared" si="4"/>
        <v>109.553315677463</v>
      </c>
    </row>
    <row r="29" spans="1:7">
      <c r="A29" s="19">
        <f t="shared" si="5"/>
        <v>50</v>
      </c>
      <c r="B29" s="3">
        <f>SIN(A29/180*PI())*$B$2*1.4142</f>
        <v>124.584105917769</v>
      </c>
      <c r="C29" s="20">
        <f t="shared" si="0"/>
        <v>1.86876158876653</v>
      </c>
      <c r="D29" s="21">
        <f t="shared" si="1"/>
        <v>2.23165438489309e-5</v>
      </c>
      <c r="E29" s="22">
        <f t="shared" si="2"/>
        <v>44809.8059793388</v>
      </c>
      <c r="F29" s="23">
        <f t="shared" si="3"/>
        <v>0.934380794383266</v>
      </c>
      <c r="G29" s="23">
        <f t="shared" si="4"/>
        <v>116.408995854974</v>
      </c>
    </row>
    <row r="30" spans="1:7">
      <c r="A30" s="19">
        <f t="shared" si="5"/>
        <v>52</v>
      </c>
      <c r="B30" s="3">
        <f>SIN(A30/180*PI())*$B$2*1.4142</f>
        <v>128.156552891322</v>
      </c>
      <c r="C30" s="20">
        <f t="shared" si="0"/>
        <v>1.92234829336983</v>
      </c>
      <c r="D30" s="21">
        <f t="shared" si="1"/>
        <v>2.26331082481581e-5</v>
      </c>
      <c r="E30" s="22">
        <f t="shared" si="2"/>
        <v>44183.0608962593</v>
      </c>
      <c r="F30" s="23">
        <f t="shared" si="3"/>
        <v>0.961174146684915</v>
      </c>
      <c r="G30" s="23">
        <f t="shared" si="4"/>
        <v>123.180765367397</v>
      </c>
    </row>
    <row r="31" spans="1:7">
      <c r="A31" s="19">
        <f t="shared" si="5"/>
        <v>54</v>
      </c>
      <c r="B31" s="3">
        <f>SIN(A31/180*PI())*$B$2*1.4142</f>
        <v>131.572860846181</v>
      </c>
      <c r="C31" s="20">
        <f t="shared" si="0"/>
        <v>1.97359291269271</v>
      </c>
      <c r="D31" s="21">
        <f t="shared" si="1"/>
        <v>2.29443530985184e-5</v>
      </c>
      <c r="E31" s="22">
        <f t="shared" si="2"/>
        <v>43583.708623477</v>
      </c>
      <c r="F31" s="23">
        <f t="shared" si="3"/>
        <v>0.986796456346356</v>
      </c>
      <c r="G31" s="23">
        <f t="shared" si="4"/>
        <v>129.835632834363</v>
      </c>
    </row>
    <row r="32" spans="1:7">
      <c r="A32" s="19">
        <f t="shared" si="5"/>
        <v>56</v>
      </c>
      <c r="B32" s="3">
        <f>SIN(A32/180*PI())*$B$2*1.4142</f>
        <v>134.828867537344</v>
      </c>
      <c r="C32" s="20">
        <f t="shared" si="0"/>
        <v>2.02243301306016</v>
      </c>
      <c r="D32" s="21">
        <f t="shared" si="1"/>
        <v>2.32490666529356e-5</v>
      </c>
      <c r="E32" s="22">
        <f t="shared" si="2"/>
        <v>43012.4793794133</v>
      </c>
      <c r="F32" s="23">
        <f t="shared" si="3"/>
        <v>1.01121650653008</v>
      </c>
      <c r="G32" s="23">
        <f t="shared" si="4"/>
        <v>136.34117641052</v>
      </c>
    </row>
    <row r="33" spans="1:7">
      <c r="A33" s="19">
        <f t="shared" si="5"/>
        <v>58</v>
      </c>
      <c r="B33" s="3">
        <f>SIN(A33/180*PI())*$B$2*1.4142</f>
        <v>137.920606022208</v>
      </c>
      <c r="C33" s="20">
        <f t="shared" si="0"/>
        <v>2.06880909033312</v>
      </c>
      <c r="D33" s="21">
        <f t="shared" si="1"/>
        <v>2.35459941729816e-5</v>
      </c>
      <c r="E33" s="22">
        <f t="shared" si="2"/>
        <v>42470.0691189109</v>
      </c>
      <c r="F33" s="23">
        <f t="shared" si="3"/>
        <v>1.03440454516656</v>
      </c>
      <c r="G33" s="23">
        <f t="shared" si="4"/>
        <v>142.665701741498</v>
      </c>
    </row>
    <row r="34" spans="1:7">
      <c r="A34" s="19">
        <f t="shared" si="5"/>
        <v>60</v>
      </c>
      <c r="B34" s="3">
        <f>SIN(A34/180*PI())*$B$2*1.4142</f>
        <v>140.844309493675</v>
      </c>
      <c r="C34" s="20">
        <f t="shared" si="0"/>
        <v>2.11266464240512</v>
      </c>
      <c r="D34" s="21">
        <f t="shared" si="1"/>
        <v>2.38338464283761e-5</v>
      </c>
      <c r="E34" s="22">
        <f t="shared" si="2"/>
        <v>41957.1386853202</v>
      </c>
      <c r="F34" s="23">
        <f t="shared" si="3"/>
        <v>1.05633232120256</v>
      </c>
      <c r="G34" s="23">
        <f t="shared" si="4"/>
        <v>148.778396375625</v>
      </c>
    </row>
    <row r="35" spans="1:7">
      <c r="A35" s="19">
        <f t="shared" si="5"/>
        <v>62</v>
      </c>
      <c r="B35" s="3">
        <f>SIN(A35/180*PI())*$B$2*1.4142</f>
        <v>143.596415869426</v>
      </c>
      <c r="C35" s="20">
        <f t="shared" si="0"/>
        <v>2.15394623804139</v>
      </c>
      <c r="D35" s="21">
        <f t="shared" si="1"/>
        <v>2.41113095681819e-5</v>
      </c>
      <c r="E35" s="22">
        <f t="shared" si="2"/>
        <v>41474.3130053639</v>
      </c>
      <c r="F35" s="23">
        <f t="shared" si="3"/>
        <v>1.07697311902069</v>
      </c>
      <c r="G35" s="23">
        <f t="shared" si="4"/>
        <v>154.649479879088</v>
      </c>
    </row>
    <row r="36" spans="1:7">
      <c r="A36" s="19">
        <f t="shared" si="5"/>
        <v>64</v>
      </c>
      <c r="B36" s="3">
        <f>SIN(A36/180*PI())*$B$2*1.4142</f>
        <v>146.173572131772</v>
      </c>
      <c r="C36" s="20">
        <f t="shared" si="0"/>
        <v>2.19260358197659</v>
      </c>
      <c r="D36" s="21">
        <f t="shared" si="1"/>
        <v>2.43770563146618e-5</v>
      </c>
      <c r="E36" s="22">
        <f t="shared" si="2"/>
        <v>41022.1803277592</v>
      </c>
      <c r="F36" s="23">
        <f t="shared" si="3"/>
        <v>1.09630179098829</v>
      </c>
      <c r="G36" s="23">
        <f t="shared" si="4"/>
        <v>160.250348923219</v>
      </c>
    </row>
    <row r="37" spans="1:7">
      <c r="A37" s="19">
        <f t="shared" si="5"/>
        <v>66</v>
      </c>
      <c r="B37" s="3">
        <f>SIN(A37/180*PI())*$B$2*1.4142</f>
        <v>148.572638412789</v>
      </c>
      <c r="C37" s="20">
        <f t="shared" si="0"/>
        <v>2.22858957619184</v>
      </c>
      <c r="D37" s="21">
        <f t="shared" si="1"/>
        <v>2.46297583868536e-5</v>
      </c>
      <c r="E37" s="22">
        <f t="shared" si="2"/>
        <v>40601.2915065282</v>
      </c>
      <c r="F37" s="23">
        <f t="shared" si="3"/>
        <v>1.11429478809592</v>
      </c>
      <c r="G37" s="23">
        <f t="shared" si="4"/>
        <v>165.55371663703</v>
      </c>
    </row>
    <row r="38" spans="1:7">
      <c r="A38" s="19">
        <f t="shared" si="5"/>
        <v>68</v>
      </c>
      <c r="B38" s="3">
        <f>SIN(A38/180*PI())*$B$2*1.4142</f>
        <v>150.79069181976</v>
      </c>
      <c r="C38" s="20">
        <f t="shared" ref="C38:C69" si="6">IF(B38*$D$2/$C$2&lt;$F$2,B38*$D$2/$C$2,$F$2)</f>
        <v>2.2618603772964</v>
      </c>
      <c r="D38" s="21">
        <f t="shared" ref="D38:D69" si="7">(C38/B38+C38/($A$2-B38))*$C$2</f>
        <v>2.48681000141486e-5</v>
      </c>
      <c r="E38" s="22">
        <f t="shared" ref="E38:E69" si="8">IF(D38&lt;1/$E$2,$E$2,1/D38)</f>
        <v>40212.1593298666</v>
      </c>
      <c r="F38" s="23">
        <f t="shared" ref="F38:F69" si="9">IF(D38&lt;1/$E$2,C38/2*D38*$E$2,C38/2)</f>
        <v>1.1309301886482</v>
      </c>
      <c r="G38" s="23">
        <f t="shared" ref="G38:G69" si="10">F38*B38</f>
        <v>170.533745546114</v>
      </c>
    </row>
    <row r="39" spans="1:7">
      <c r="A39" s="19">
        <f t="shared" ref="A39:A70" si="11">A38+2</f>
        <v>70</v>
      </c>
      <c r="B39" s="3">
        <f>SIN(A39/180*PI())*$B$2*1.4142</f>
        <v>152.825029996275</v>
      </c>
      <c r="C39" s="20">
        <f t="shared" si="6"/>
        <v>2.29237544994412</v>
      </c>
      <c r="D39" s="21">
        <f t="shared" si="7"/>
        <v>2.50907923522848e-5</v>
      </c>
      <c r="E39" s="22">
        <f t="shared" si="8"/>
        <v>39855.2578953904</v>
      </c>
      <c r="F39" s="23">
        <f t="shared" si="9"/>
        <v>1.14618772497206</v>
      </c>
      <c r="G39" s="23">
        <f t="shared" si="10"/>
        <v>175.166173450217</v>
      </c>
    </row>
    <row r="40" spans="1:7">
      <c r="A40" s="19">
        <f t="shared" si="11"/>
        <v>72</v>
      </c>
      <c r="B40" s="3">
        <f>SIN(A40/180*PI())*$B$2*1.4142</f>
        <v>154.67317441463</v>
      </c>
      <c r="C40" s="20">
        <f t="shared" si="6"/>
        <v>2.32009761621945</v>
      </c>
      <c r="D40" s="21">
        <f t="shared" si="7"/>
        <v>2.52965885672606e-5</v>
      </c>
      <c r="E40" s="22">
        <f t="shared" si="8"/>
        <v>39531.0220325211</v>
      </c>
      <c r="F40" s="23">
        <f t="shared" si="9"/>
        <v>1.16004880810972</v>
      </c>
      <c r="G40" s="23">
        <f t="shared" si="10"/>
        <v>179.428431626238</v>
      </c>
    </row>
    <row r="41" spans="1:7">
      <c r="A41" s="19">
        <f t="shared" si="11"/>
        <v>74</v>
      </c>
      <c r="B41" s="3">
        <f>SIN(A41/180*PI())*$B$2*1.4142</f>
        <v>156.332873395537</v>
      </c>
      <c r="C41" s="20">
        <f t="shared" si="6"/>
        <v>2.34499310093305</v>
      </c>
      <c r="D41" s="21">
        <f t="shared" si="7"/>
        <v>2.54842993091246e-5</v>
      </c>
      <c r="E41" s="22">
        <f t="shared" si="8"/>
        <v>39239.8467727129</v>
      </c>
      <c r="F41" s="23">
        <f t="shared" si="9"/>
        <v>1.17249655046652</v>
      </c>
      <c r="G41" s="23">
        <f t="shared" si="10"/>
        <v>183.299754780787</v>
      </c>
    </row>
    <row r="42" spans="1:7">
      <c r="A42" s="19">
        <f t="shared" si="11"/>
        <v>76</v>
      </c>
      <c r="B42" s="3">
        <f>SIN(A42/180*PI())*$B$2*1.4142</f>
        <v>157.802104851444</v>
      </c>
      <c r="C42" s="20">
        <f t="shared" si="6"/>
        <v>2.36703157277166</v>
      </c>
      <c r="D42" s="21">
        <f t="shared" si="7"/>
        <v>2.56528082599033e-5</v>
      </c>
      <c r="E42" s="22">
        <f t="shared" si="8"/>
        <v>38982.0868681677</v>
      </c>
      <c r="F42" s="23">
        <f t="shared" si="9"/>
        <v>1.18351578638583</v>
      </c>
      <c r="G42" s="23">
        <f t="shared" si="10"/>
        <v>186.761282216596</v>
      </c>
    </row>
    <row r="43" spans="1:7">
      <c r="A43" s="19">
        <f t="shared" si="11"/>
        <v>78</v>
      </c>
      <c r="B43" s="3">
        <f>SIN(A43/180*PI())*$B$2*1.4142</f>
        <v>159.079078750141</v>
      </c>
      <c r="C43" s="20">
        <f t="shared" si="6"/>
        <v>2.38618618125211</v>
      </c>
      <c r="D43" s="21">
        <f t="shared" si="7"/>
        <v>2.58010874106095e-5</v>
      </c>
      <c r="E43" s="22">
        <f t="shared" si="8"/>
        <v>38758.0563596244</v>
      </c>
      <c r="F43" s="23">
        <f t="shared" si="9"/>
        <v>1.19309309062606</v>
      </c>
      <c r="G43" s="23">
        <f t="shared" si="10"/>
        <v>189.796149719952</v>
      </c>
    </row>
    <row r="44" spans="1:7">
      <c r="A44" s="19">
        <f t="shared" si="11"/>
        <v>80</v>
      </c>
      <c r="B44" s="3">
        <f>SIN(A44/180*PI())*$B$2*1.4142</f>
        <v>160.162239295634</v>
      </c>
      <c r="C44" s="20">
        <f t="shared" si="6"/>
        <v>2.40243358943452</v>
      </c>
      <c r="D44" s="21">
        <f t="shared" si="7"/>
        <v>2.59282117036539e-5</v>
      </c>
      <c r="E44" s="22">
        <f t="shared" si="8"/>
        <v>38568.0281937484</v>
      </c>
      <c r="F44" s="23">
        <f t="shared" si="9"/>
        <v>1.20121679471726</v>
      </c>
      <c r="G44" s="23">
        <f t="shared" si="10"/>
        <v>192.389571721441</v>
      </c>
    </row>
    <row r="45" spans="1:7">
      <c r="A45" s="19">
        <f t="shared" si="11"/>
        <v>82</v>
      </c>
      <c r="B45" s="3">
        <f>SIN(A45/180*PI())*$B$2*1.4142</f>
        <v>161.050266823648</v>
      </c>
      <c r="C45" s="20">
        <f t="shared" si="6"/>
        <v>2.41575400235472</v>
      </c>
      <c r="D45" s="21">
        <f t="shared" si="7"/>
        <v>2.60333726710183e-5</v>
      </c>
      <c r="E45" s="22">
        <f t="shared" si="8"/>
        <v>38412.2338905881</v>
      </c>
      <c r="F45" s="23">
        <f t="shared" si="9"/>
        <v>1.20787700117736</v>
      </c>
      <c r="G45" s="23">
        <f t="shared" si="10"/>
        <v>194.528913329761</v>
      </c>
    </row>
    <row r="46" spans="1:7">
      <c r="A46" s="19">
        <f t="shared" si="11"/>
        <v>84</v>
      </c>
      <c r="B46" s="3">
        <f>SIN(A46/180*PI())*$B$2*1.4142</f>
        <v>161.742079409428</v>
      </c>
      <c r="C46" s="20">
        <f t="shared" si="6"/>
        <v>2.42613119114143</v>
      </c>
      <c r="D46" s="21">
        <f t="shared" si="7"/>
        <v>2.61158907066314e-5</v>
      </c>
      <c r="E46" s="22">
        <f t="shared" si="8"/>
        <v>38290.8632615038</v>
      </c>
      <c r="F46" s="23">
        <f t="shared" si="9"/>
        <v>1.21306559557071</v>
      </c>
      <c r="G46" s="23">
        <f t="shared" si="10"/>
        <v>196.203751887644</v>
      </c>
    </row>
    <row r="47" spans="1:7">
      <c r="A47" s="19">
        <f t="shared" si="11"/>
        <v>86</v>
      </c>
      <c r="B47" s="3">
        <f>SIN(A47/180*PI())*$B$2*1.4142</f>
        <v>162.236834185906</v>
      </c>
      <c r="C47" s="20">
        <f t="shared" si="6"/>
        <v>2.43355251278859</v>
      </c>
      <c r="D47" s="21">
        <f t="shared" si="7"/>
        <v>2.61752256341926e-5</v>
      </c>
      <c r="E47" s="22">
        <f t="shared" si="8"/>
        <v>38204.0641779112</v>
      </c>
      <c r="F47" s="23">
        <f t="shared" si="9"/>
        <v>1.21677625639429</v>
      </c>
      <c r="G47" s="23">
        <f t="shared" si="10"/>
        <v>197.405927749989</v>
      </c>
    </row>
    <row r="48" spans="1:7">
      <c r="A48" s="19">
        <f t="shared" si="11"/>
        <v>88</v>
      </c>
      <c r="B48" s="3">
        <f>SIN(A48/180*PI())*$B$2*1.4142</f>
        <v>162.533928370597</v>
      </c>
      <c r="C48" s="20">
        <f t="shared" si="6"/>
        <v>2.43800892555895</v>
      </c>
      <c r="D48" s="21">
        <f t="shared" si="7"/>
        <v>2.62109852690663e-5</v>
      </c>
      <c r="E48" s="22">
        <f t="shared" si="8"/>
        <v>38151.9423911234</v>
      </c>
      <c r="F48" s="23">
        <f t="shared" si="9"/>
        <v>1.21900446277947</v>
      </c>
      <c r="G48" s="23">
        <f t="shared" si="10"/>
        <v>198.129584036837</v>
      </c>
    </row>
    <row r="49" spans="1:7">
      <c r="A49" s="19">
        <f t="shared" si="11"/>
        <v>90</v>
      </c>
      <c r="B49" s="3">
        <f>SIN(A49/180*PI())*$B$2*1.4142</f>
        <v>162.633</v>
      </c>
      <c r="C49" s="20">
        <f t="shared" si="6"/>
        <v>2.439495</v>
      </c>
      <c r="D49" s="21">
        <f t="shared" si="7"/>
        <v>2.62229317237667e-5</v>
      </c>
      <c r="E49" s="22">
        <f t="shared" si="8"/>
        <v>38134.5614035088</v>
      </c>
      <c r="F49" s="23">
        <f t="shared" si="9"/>
        <v>1.2197475</v>
      </c>
      <c r="G49" s="23">
        <f t="shared" si="10"/>
        <v>198.3711951675</v>
      </c>
    </row>
    <row r="50" spans="1:7">
      <c r="A50" s="19">
        <f t="shared" si="11"/>
        <v>92</v>
      </c>
      <c r="B50" s="3">
        <f>SIN(A50/180*PI())*$B$2*1.4142</f>
        <v>162.533928370597</v>
      </c>
      <c r="C50" s="20">
        <f t="shared" si="6"/>
        <v>2.43800892555895</v>
      </c>
      <c r="D50" s="21">
        <f t="shared" si="7"/>
        <v>2.62109852690663e-5</v>
      </c>
      <c r="E50" s="22">
        <f t="shared" si="8"/>
        <v>38151.9423911234</v>
      </c>
      <c r="F50" s="23">
        <f t="shared" si="9"/>
        <v>1.21900446277947</v>
      </c>
      <c r="G50" s="23">
        <f t="shared" si="10"/>
        <v>198.129584036837</v>
      </c>
    </row>
    <row r="51" spans="1:7">
      <c r="A51" s="19">
        <f t="shared" si="11"/>
        <v>94</v>
      </c>
      <c r="B51" s="3">
        <f>SIN(A51/180*PI())*$B$2*1.4142</f>
        <v>162.236834185906</v>
      </c>
      <c r="C51" s="20">
        <f t="shared" si="6"/>
        <v>2.43355251278859</v>
      </c>
      <c r="D51" s="21">
        <f t="shared" si="7"/>
        <v>2.61752256341926e-5</v>
      </c>
      <c r="E51" s="22">
        <f t="shared" si="8"/>
        <v>38204.0641779112</v>
      </c>
      <c r="F51" s="23">
        <f t="shared" si="9"/>
        <v>1.21677625639429</v>
      </c>
      <c r="G51" s="23">
        <f t="shared" si="10"/>
        <v>197.405927749989</v>
      </c>
    </row>
    <row r="52" spans="1:7">
      <c r="A52" s="19">
        <f t="shared" si="11"/>
        <v>96</v>
      </c>
      <c r="B52" s="3">
        <f>SIN(A52/180*PI())*$B$2*1.4142</f>
        <v>161.742079409428</v>
      </c>
      <c r="C52" s="20">
        <f t="shared" si="6"/>
        <v>2.42613119114143</v>
      </c>
      <c r="D52" s="21">
        <f t="shared" si="7"/>
        <v>2.61158907066314e-5</v>
      </c>
      <c r="E52" s="22">
        <f t="shared" si="8"/>
        <v>38290.8632615038</v>
      </c>
      <c r="F52" s="23">
        <f t="shared" si="9"/>
        <v>1.21306559557071</v>
      </c>
      <c r="G52" s="23">
        <f t="shared" si="10"/>
        <v>196.203751887644</v>
      </c>
    </row>
    <row r="53" spans="1:7">
      <c r="A53" s="19">
        <f t="shared" si="11"/>
        <v>98</v>
      </c>
      <c r="B53" s="3">
        <f>SIN(A53/180*PI())*$B$2*1.4142</f>
        <v>161.050266823648</v>
      </c>
      <c r="C53" s="20">
        <f t="shared" si="6"/>
        <v>2.41575400235472</v>
      </c>
      <c r="D53" s="21">
        <f t="shared" si="7"/>
        <v>2.60333726710183e-5</v>
      </c>
      <c r="E53" s="22">
        <f t="shared" si="8"/>
        <v>38412.2338905881</v>
      </c>
      <c r="F53" s="23">
        <f t="shared" si="9"/>
        <v>1.20787700117736</v>
      </c>
      <c r="G53" s="23">
        <f t="shared" si="10"/>
        <v>194.528913329761</v>
      </c>
    </row>
    <row r="54" spans="1:7">
      <c r="A54" s="19">
        <f t="shared" si="11"/>
        <v>100</v>
      </c>
      <c r="B54" s="3">
        <f>SIN(A54/180*PI())*$B$2*1.4142</f>
        <v>160.162239295634</v>
      </c>
      <c r="C54" s="20">
        <f t="shared" si="6"/>
        <v>2.40243358943452</v>
      </c>
      <c r="D54" s="21">
        <f t="shared" si="7"/>
        <v>2.59282117036539e-5</v>
      </c>
      <c r="E54" s="22">
        <f t="shared" si="8"/>
        <v>38568.0281937484</v>
      </c>
      <c r="F54" s="23">
        <f t="shared" si="9"/>
        <v>1.20121679471726</v>
      </c>
      <c r="G54" s="23">
        <f t="shared" si="10"/>
        <v>192.389571721441</v>
      </c>
    </row>
    <row r="55" spans="1:7">
      <c r="A55" s="19">
        <f t="shared" si="11"/>
        <v>102</v>
      </c>
      <c r="B55" s="3">
        <f>SIN(A55/180*PI())*$B$2*1.4142</f>
        <v>159.079078750141</v>
      </c>
      <c r="C55" s="20">
        <f t="shared" si="6"/>
        <v>2.38618618125211</v>
      </c>
      <c r="D55" s="21">
        <f t="shared" si="7"/>
        <v>2.58010874106095e-5</v>
      </c>
      <c r="E55" s="22">
        <f t="shared" si="8"/>
        <v>38758.0563596244</v>
      </c>
      <c r="F55" s="23">
        <f t="shared" si="9"/>
        <v>1.19309309062606</v>
      </c>
      <c r="G55" s="23">
        <f t="shared" si="10"/>
        <v>189.796149719952</v>
      </c>
    </row>
    <row r="56" spans="1:7">
      <c r="A56" s="19">
        <f t="shared" si="11"/>
        <v>104</v>
      </c>
      <c r="B56" s="3">
        <f>SIN(A56/180*PI())*$B$2*1.4142</f>
        <v>157.802104851444</v>
      </c>
      <c r="C56" s="20">
        <f t="shared" si="6"/>
        <v>2.36703157277166</v>
      </c>
      <c r="D56" s="21">
        <f t="shared" si="7"/>
        <v>2.56528082599033e-5</v>
      </c>
      <c r="E56" s="22">
        <f t="shared" si="8"/>
        <v>38982.0868681677</v>
      </c>
      <c r="F56" s="23">
        <f t="shared" si="9"/>
        <v>1.18351578638583</v>
      </c>
      <c r="G56" s="23">
        <f t="shared" si="10"/>
        <v>186.761282216596</v>
      </c>
    </row>
    <row r="57" spans="1:7">
      <c r="A57" s="19">
        <f t="shared" si="11"/>
        <v>106</v>
      </c>
      <c r="B57" s="3">
        <f>SIN(A57/180*PI())*$B$2*1.4142</f>
        <v>156.332873395537</v>
      </c>
      <c r="C57" s="20">
        <f t="shared" si="6"/>
        <v>2.34499310093305</v>
      </c>
      <c r="D57" s="21">
        <f t="shared" si="7"/>
        <v>2.54842993091246e-5</v>
      </c>
      <c r="E57" s="22">
        <f t="shared" si="8"/>
        <v>39239.8467727129</v>
      </c>
      <c r="F57" s="23">
        <f t="shared" si="9"/>
        <v>1.17249655046652</v>
      </c>
      <c r="G57" s="23">
        <f t="shared" si="10"/>
        <v>183.299754780787</v>
      </c>
    </row>
    <row r="58" spans="1:7">
      <c r="A58" s="19">
        <f t="shared" si="11"/>
        <v>108</v>
      </c>
      <c r="B58" s="3">
        <f>SIN(A58/180*PI())*$B$2*1.4142</f>
        <v>154.67317441463</v>
      </c>
      <c r="C58" s="20">
        <f t="shared" si="6"/>
        <v>2.32009761621945</v>
      </c>
      <c r="D58" s="21">
        <f t="shared" si="7"/>
        <v>2.52965885672606e-5</v>
      </c>
      <c r="E58" s="22">
        <f t="shared" si="8"/>
        <v>39531.0220325211</v>
      </c>
      <c r="F58" s="23">
        <f t="shared" si="9"/>
        <v>1.16004880810972</v>
      </c>
      <c r="G58" s="23">
        <f t="shared" si="10"/>
        <v>179.428431626238</v>
      </c>
    </row>
    <row r="59" spans="1:7">
      <c r="A59" s="19">
        <f t="shared" si="11"/>
        <v>110</v>
      </c>
      <c r="B59" s="3">
        <f>SIN(A59/180*PI())*$B$2*1.4142</f>
        <v>152.825029996275</v>
      </c>
      <c r="C59" s="20">
        <f t="shared" si="6"/>
        <v>2.29237544994412</v>
      </c>
      <c r="D59" s="21">
        <f t="shared" si="7"/>
        <v>2.50907923522848e-5</v>
      </c>
      <c r="E59" s="22">
        <f t="shared" si="8"/>
        <v>39855.2578953904</v>
      </c>
      <c r="F59" s="23">
        <f t="shared" si="9"/>
        <v>1.14618772497206</v>
      </c>
      <c r="G59" s="23">
        <f t="shared" si="10"/>
        <v>175.166173450217</v>
      </c>
    </row>
    <row r="60" spans="1:7">
      <c r="A60" s="19">
        <f t="shared" si="11"/>
        <v>112</v>
      </c>
      <c r="B60" s="3">
        <f>SIN(A60/180*PI())*$B$2*1.4142</f>
        <v>150.79069181976</v>
      </c>
      <c r="C60" s="20">
        <f t="shared" si="6"/>
        <v>2.26186037729641</v>
      </c>
      <c r="D60" s="21">
        <f t="shared" si="7"/>
        <v>2.48681000141486e-5</v>
      </c>
      <c r="E60" s="22">
        <f t="shared" si="8"/>
        <v>40212.1593298666</v>
      </c>
      <c r="F60" s="23">
        <f t="shared" si="9"/>
        <v>1.1309301886482</v>
      </c>
      <c r="G60" s="23">
        <f t="shared" si="10"/>
        <v>170.533745546115</v>
      </c>
    </row>
    <row r="61" spans="1:7">
      <c r="A61" s="19">
        <f t="shared" si="11"/>
        <v>114</v>
      </c>
      <c r="B61" s="3">
        <f>SIN(A61/180*PI())*$B$2*1.4142</f>
        <v>148.572638412789</v>
      </c>
      <c r="C61" s="20">
        <f t="shared" si="6"/>
        <v>2.22858957619184</v>
      </c>
      <c r="D61" s="21">
        <f t="shared" si="7"/>
        <v>2.46297583868536e-5</v>
      </c>
      <c r="E61" s="22">
        <f t="shared" si="8"/>
        <v>40601.2915065282</v>
      </c>
      <c r="F61" s="23">
        <f t="shared" si="9"/>
        <v>1.11429478809592</v>
      </c>
      <c r="G61" s="23">
        <f t="shared" si="10"/>
        <v>165.55371663703</v>
      </c>
    </row>
    <row r="62" spans="1:7">
      <c r="A62" s="19">
        <f t="shared" si="11"/>
        <v>116</v>
      </c>
      <c r="B62" s="3">
        <f>SIN(A62/180*PI())*$B$2*1.4142</f>
        <v>146.173572131772</v>
      </c>
      <c r="C62" s="20">
        <f t="shared" si="6"/>
        <v>2.19260358197659</v>
      </c>
      <c r="D62" s="21">
        <f t="shared" si="7"/>
        <v>2.43770563146618e-5</v>
      </c>
      <c r="E62" s="22">
        <f t="shared" si="8"/>
        <v>41022.1803277592</v>
      </c>
      <c r="F62" s="23">
        <f t="shared" si="9"/>
        <v>1.09630179098829</v>
      </c>
      <c r="G62" s="23">
        <f t="shared" si="10"/>
        <v>160.250348923219</v>
      </c>
    </row>
    <row r="63" spans="1:7">
      <c r="A63" s="19">
        <f t="shared" si="11"/>
        <v>118</v>
      </c>
      <c r="B63" s="3">
        <f>SIN(A63/180*PI())*$B$2*1.4142</f>
        <v>143.596415869426</v>
      </c>
      <c r="C63" s="20">
        <f t="shared" si="6"/>
        <v>2.15394623804139</v>
      </c>
      <c r="D63" s="21">
        <f t="shared" si="7"/>
        <v>2.41113095681819e-5</v>
      </c>
      <c r="E63" s="22">
        <f t="shared" si="8"/>
        <v>41474.3130053639</v>
      </c>
      <c r="F63" s="23">
        <f t="shared" si="9"/>
        <v>1.07697311902069</v>
      </c>
      <c r="G63" s="23">
        <f t="shared" si="10"/>
        <v>154.649479879088</v>
      </c>
    </row>
    <row r="64" spans="1:7">
      <c r="A64" s="19">
        <f t="shared" si="11"/>
        <v>120</v>
      </c>
      <c r="B64" s="3">
        <f>SIN(A64/180*PI())*$B$2*1.4142</f>
        <v>140.844309493675</v>
      </c>
      <c r="C64" s="20">
        <f t="shared" si="6"/>
        <v>2.11266464240512</v>
      </c>
      <c r="D64" s="21">
        <f t="shared" si="7"/>
        <v>2.38338464283761e-5</v>
      </c>
      <c r="E64" s="22">
        <f t="shared" si="8"/>
        <v>41957.1386853202</v>
      </c>
      <c r="F64" s="23">
        <f t="shared" si="9"/>
        <v>1.05633232120256</v>
      </c>
      <c r="G64" s="23">
        <f t="shared" si="10"/>
        <v>148.778396375625</v>
      </c>
    </row>
    <row r="65" spans="1:7">
      <c r="A65" s="19">
        <f t="shared" si="11"/>
        <v>122</v>
      </c>
      <c r="B65" s="3">
        <f>SIN(A65/180*PI())*$B$2*1.4142</f>
        <v>137.920606022208</v>
      </c>
      <c r="C65" s="20">
        <f t="shared" si="6"/>
        <v>2.06880909033312</v>
      </c>
      <c r="D65" s="21">
        <f t="shared" si="7"/>
        <v>2.35459941729816e-5</v>
      </c>
      <c r="E65" s="22">
        <f t="shared" si="8"/>
        <v>42470.0691189109</v>
      </c>
      <c r="F65" s="23">
        <f t="shared" si="9"/>
        <v>1.03440454516656</v>
      </c>
      <c r="G65" s="23">
        <f t="shared" si="10"/>
        <v>142.665701741498</v>
      </c>
    </row>
    <row r="66" spans="1:7">
      <c r="A66" s="19">
        <f t="shared" si="11"/>
        <v>124</v>
      </c>
      <c r="B66" s="3">
        <f>SIN(A66/180*PI())*$B$2*1.4142</f>
        <v>134.828867537344</v>
      </c>
      <c r="C66" s="20">
        <f t="shared" si="6"/>
        <v>2.02243301306016</v>
      </c>
      <c r="D66" s="21">
        <f t="shared" si="7"/>
        <v>2.32490666529356e-5</v>
      </c>
      <c r="E66" s="22">
        <f t="shared" si="8"/>
        <v>43012.4793794133</v>
      </c>
      <c r="F66" s="23">
        <f t="shared" si="9"/>
        <v>1.01121650653008</v>
      </c>
      <c r="G66" s="23">
        <f t="shared" si="10"/>
        <v>136.34117641052</v>
      </c>
    </row>
    <row r="67" spans="1:7">
      <c r="A67" s="19">
        <f t="shared" si="11"/>
        <v>126</v>
      </c>
      <c r="B67" s="3">
        <f>SIN(A67/180*PI())*$B$2*1.4142</f>
        <v>131.572860846181</v>
      </c>
      <c r="C67" s="20">
        <f t="shared" si="6"/>
        <v>1.97359291269271</v>
      </c>
      <c r="D67" s="21">
        <f t="shared" si="7"/>
        <v>2.29443530985184e-5</v>
      </c>
      <c r="E67" s="22">
        <f t="shared" si="8"/>
        <v>43583.708623477</v>
      </c>
      <c r="F67" s="23">
        <f t="shared" si="9"/>
        <v>0.986796456346356</v>
      </c>
      <c r="G67" s="23">
        <f t="shared" si="10"/>
        <v>129.835632834363</v>
      </c>
    </row>
    <row r="68" spans="1:7">
      <c r="A68" s="19">
        <f t="shared" si="11"/>
        <v>128</v>
      </c>
      <c r="B68" s="3">
        <f>SIN(A68/180*PI())*$B$2*1.4142</f>
        <v>128.156552891322</v>
      </c>
      <c r="C68" s="20">
        <f t="shared" si="6"/>
        <v>1.92234829336983</v>
      </c>
      <c r="D68" s="21">
        <f t="shared" si="7"/>
        <v>2.26331082481581e-5</v>
      </c>
      <c r="E68" s="22">
        <f t="shared" si="8"/>
        <v>44183.0608962593</v>
      </c>
      <c r="F68" s="23">
        <f t="shared" si="9"/>
        <v>0.961174146684915</v>
      </c>
      <c r="G68" s="23">
        <f t="shared" si="10"/>
        <v>123.180765367397</v>
      </c>
    </row>
    <row r="69" spans="1:7">
      <c r="A69" s="19">
        <f t="shared" si="11"/>
        <v>130</v>
      </c>
      <c r="B69" s="3">
        <f>SIN(A69/180*PI())*$B$2*1.4142</f>
        <v>124.584105917769</v>
      </c>
      <c r="C69" s="20">
        <f t="shared" si="6"/>
        <v>1.86876158876653</v>
      </c>
      <c r="D69" s="21">
        <f t="shared" si="7"/>
        <v>2.23165438489309e-5</v>
      </c>
      <c r="E69" s="22">
        <f t="shared" si="8"/>
        <v>44809.8059793388</v>
      </c>
      <c r="F69" s="23">
        <f t="shared" si="9"/>
        <v>0.934380794383266</v>
      </c>
      <c r="G69" s="23">
        <f t="shared" si="10"/>
        <v>116.408995854974</v>
      </c>
    </row>
    <row r="70" spans="1:7">
      <c r="A70" s="19">
        <f t="shared" si="11"/>
        <v>132</v>
      </c>
      <c r="B70" s="3">
        <f>SIN(A70/180*PI())*$B$2*1.4142</f>
        <v>120.859872401865</v>
      </c>
      <c r="C70" s="20">
        <f t="shared" ref="C70:C93" si="12">IF(B70*$D$2/$C$2&lt;$F$2,B70*$D$2/$C$2,$F$2)</f>
        <v>1.81289808602798</v>
      </c>
      <c r="D70" s="21">
        <f t="shared" ref="D70:D93" si="13">(C70/B70+C70/($A$2-B70))*$C$2</f>
        <v>2.19958215380651e-5</v>
      </c>
      <c r="E70" s="22">
        <f t="shared" ref="E70:E93" si="14">IF(D70&lt;1/$E$2,$E$2,1/D70)</f>
        <v>45463.1802803745</v>
      </c>
      <c r="F70" s="23">
        <f t="shared" ref="F70:F93" si="15">IF(D70&lt;1/$E$2,C70/2*D70*$E$2,C70/2)</f>
        <v>0.906449043013988</v>
      </c>
      <c r="G70" s="23">
        <f t="shared" ref="G70:G93" si="16">F70*B70</f>
        <v>109.553315677463</v>
      </c>
    </row>
    <row r="71" spans="1:7">
      <c r="A71" s="19">
        <f t="shared" ref="A71:A93" si="17">A70+2</f>
        <v>134</v>
      </c>
      <c r="B71" s="3">
        <f>SIN(A71/180*PI())*$B$2*1.4142</f>
        <v>116.988389748476</v>
      </c>
      <c r="C71" s="20">
        <f t="shared" si="12"/>
        <v>1.75482584622714</v>
      </c>
      <c r="D71" s="21">
        <f t="shared" si="13"/>
        <v>2.1672047080161e-5</v>
      </c>
      <c r="E71" s="22">
        <f t="shared" si="14"/>
        <v>46142.3877634253</v>
      </c>
      <c r="F71" s="23">
        <f t="shared" si="15"/>
        <v>0.877412923113569</v>
      </c>
      <c r="G71" s="23">
        <f t="shared" si="16"/>
        <v>102.64712501956</v>
      </c>
    </row>
    <row r="72" spans="1:7">
      <c r="A72" s="19">
        <f t="shared" si="17"/>
        <v>136</v>
      </c>
      <c r="B72" s="3">
        <f>SIN(A72/180*PI())*$B$2*1.4142</f>
        <v>112.974374762858</v>
      </c>
      <c r="C72" s="20">
        <f t="shared" si="12"/>
        <v>1.69461562144287</v>
      </c>
      <c r="D72" s="21">
        <f t="shared" si="13"/>
        <v>2.13462659058954e-5</v>
      </c>
      <c r="E72" s="22">
        <f t="shared" si="14"/>
        <v>46846.6009187968</v>
      </c>
      <c r="F72" s="23">
        <f t="shared" si="15"/>
        <v>0.847307810721436</v>
      </c>
      <c r="G72" s="23">
        <f t="shared" si="16"/>
        <v>95.7240701479404</v>
      </c>
    </row>
    <row r="73" spans="1:7">
      <c r="A73" s="19">
        <f t="shared" si="17"/>
        <v>138</v>
      </c>
      <c r="B73" s="3">
        <f>SIN(A73/180*PI())*$B$2*1.4142</f>
        <v>108.82271790396</v>
      </c>
      <c r="C73" s="20">
        <f t="shared" si="12"/>
        <v>1.6323407685594</v>
      </c>
      <c r="D73" s="21">
        <f t="shared" si="13"/>
        <v>2.10194598748921e-5</v>
      </c>
      <c r="E73" s="22">
        <f t="shared" si="14"/>
        <v>47574.9617712351</v>
      </c>
      <c r="F73" s="23">
        <f t="shared" si="15"/>
        <v>0.816170384279701</v>
      </c>
      <c r="G73" s="23">
        <f t="shared" si="16"/>
        <v>88.8178794900367</v>
      </c>
    </row>
    <row r="74" spans="1:7">
      <c r="A74" s="19">
        <f t="shared" si="17"/>
        <v>140</v>
      </c>
      <c r="B74" s="3">
        <f>SIN(A74/180*PI())*$B$2*1.4142</f>
        <v>104.538477326151</v>
      </c>
      <c r="C74" s="20">
        <f t="shared" si="12"/>
        <v>1.56807715989226</v>
      </c>
      <c r="D74" s="21">
        <f t="shared" si="13"/>
        <v>2.06925451680919e-5</v>
      </c>
      <c r="E74" s="22">
        <f t="shared" si="14"/>
        <v>48326.5829252367</v>
      </c>
      <c r="F74" s="23">
        <f t="shared" si="15"/>
        <v>0.784038579946132</v>
      </c>
      <c r="G74" s="23">
        <f t="shared" si="16"/>
        <v>81.9621993125264</v>
      </c>
    </row>
    <row r="75" spans="1:7">
      <c r="A75" s="19">
        <f t="shared" si="17"/>
        <v>142</v>
      </c>
      <c r="B75" s="3">
        <f>SIN(A75/180*PI())*$B$2*1.4142</f>
        <v>100.126872716638</v>
      </c>
      <c r="C75" s="20">
        <f t="shared" si="12"/>
        <v>1.50190309074957</v>
      </c>
      <c r="D75" s="21">
        <f t="shared" si="13"/>
        <v>2.03663712030092e-5</v>
      </c>
      <c r="E75" s="22">
        <f t="shared" si="14"/>
        <v>49100.5486462039</v>
      </c>
      <c r="F75" s="23">
        <f t="shared" si="15"/>
        <v>0.750951545374783</v>
      </c>
      <c r="G75" s="23">
        <f t="shared" si="16"/>
        <v>75.1904298001034</v>
      </c>
    </row>
    <row r="76" spans="1:7">
      <c r="A76" s="19">
        <f t="shared" si="17"/>
        <v>144</v>
      </c>
      <c r="B76" s="3">
        <f>SIN(A76/180*PI())*$B$2*1.4142</f>
        <v>95.5932789360818</v>
      </c>
      <c r="C76" s="20">
        <f t="shared" si="12"/>
        <v>1.43389918404123</v>
      </c>
      <c r="D76" s="21">
        <f t="shared" si="13"/>
        <v>2.0041720458213e-5</v>
      </c>
      <c r="E76" s="22">
        <f t="shared" si="14"/>
        <v>49895.915976126</v>
      </c>
      <c r="F76" s="23">
        <f t="shared" si="15"/>
        <v>0.716949592020613</v>
      </c>
      <c r="G76" s="23">
        <f t="shared" si="16"/>
        <v>68.5355623331365</v>
      </c>
    </row>
    <row r="77" spans="1:7">
      <c r="A77" s="19">
        <f t="shared" si="17"/>
        <v>146</v>
      </c>
      <c r="B77" s="3">
        <f>SIN(A77/180*PI())*$B$2*1.4142</f>
        <v>90.943219470158</v>
      </c>
      <c r="C77" s="20">
        <f t="shared" si="12"/>
        <v>1.36414829205237</v>
      </c>
      <c r="D77" s="21">
        <f t="shared" si="13"/>
        <v>1.97193090905942e-5</v>
      </c>
      <c r="E77" s="22">
        <f t="shared" si="14"/>
        <v>50711.7158824284</v>
      </c>
      <c r="F77" s="23">
        <f t="shared" si="15"/>
        <v>0.682074146026185</v>
      </c>
      <c r="G77" s="23">
        <f t="shared" si="16"/>
        <v>62.0300187569799</v>
      </c>
    </row>
    <row r="78" spans="1:7">
      <c r="A78" s="19">
        <f t="shared" si="17"/>
        <v>148</v>
      </c>
      <c r="B78" s="3">
        <f>SIN(A78/180*PI())*$B$2*1.4142</f>
        <v>86.1823597000388</v>
      </c>
      <c r="C78" s="20">
        <f t="shared" si="12"/>
        <v>1.29273539550058</v>
      </c>
      <c r="D78" s="21">
        <f t="shared" si="13"/>
        <v>1.93997882298041e-5</v>
      </c>
      <c r="E78" s="22">
        <f t="shared" si="14"/>
        <v>51546.9544385897</v>
      </c>
      <c r="F78" s="23">
        <f t="shared" si="15"/>
        <v>0.646367697750291</v>
      </c>
      <c r="G78" s="23">
        <f t="shared" si="16"/>
        <v>55.7054934260015</v>
      </c>
    </row>
    <row r="79" spans="1:7">
      <c r="A79" s="19">
        <f t="shared" si="17"/>
        <v>150</v>
      </c>
      <c r="B79" s="3">
        <f>SIN(A79/180*PI())*$B$2*1.4142</f>
        <v>81.3165</v>
      </c>
      <c r="C79" s="20">
        <f t="shared" si="12"/>
        <v>1.2197475</v>
      </c>
      <c r="D79" s="21">
        <f t="shared" si="13"/>
        <v>1.90837458379857e-5</v>
      </c>
      <c r="E79" s="22">
        <f t="shared" si="14"/>
        <v>52400.6140350877</v>
      </c>
      <c r="F79" s="23">
        <f t="shared" si="15"/>
        <v>0.60987375</v>
      </c>
      <c r="G79" s="23">
        <f t="shared" si="16"/>
        <v>49.592798791875</v>
      </c>
    </row>
    <row r="80" spans="1:7">
      <c r="A80" s="19">
        <f t="shared" si="17"/>
        <v>152</v>
      </c>
      <c r="B80" s="3">
        <f>SIN(A80/180*PI())*$B$2*1.4142</f>
        <v>76.3515686705578</v>
      </c>
      <c r="C80" s="20">
        <f t="shared" si="12"/>
        <v>1.14527353005837</v>
      </c>
      <c r="D80" s="21">
        <f t="shared" si="13"/>
        <v>1.87717090289059e-5</v>
      </c>
      <c r="E80" s="22">
        <f t="shared" si="14"/>
        <v>53271.6546192004</v>
      </c>
      <c r="F80" s="23">
        <f t="shared" si="15"/>
        <v>0.572636765029183</v>
      </c>
      <c r="G80" s="23">
        <f t="shared" si="16"/>
        <v>43.7217152884117</v>
      </c>
    </row>
    <row r="81" spans="1:7">
      <c r="A81" s="19">
        <f t="shared" si="17"/>
        <v>154</v>
      </c>
      <c r="B81" s="3">
        <f>SIN(A81/180*PI())*$B$2*1.4142</f>
        <v>71.2936147157481</v>
      </c>
      <c r="C81" s="20">
        <f t="shared" si="12"/>
        <v>1.06940422073622</v>
      </c>
      <c r="D81" s="21">
        <f t="shared" si="13"/>
        <v>1.84641467482169e-5</v>
      </c>
      <c r="E81" s="22">
        <f t="shared" si="14"/>
        <v>54159.0149621495</v>
      </c>
      <c r="F81" s="23">
        <f t="shared" si="15"/>
        <v>0.53470211036811</v>
      </c>
      <c r="G81" s="23">
        <f t="shared" si="16"/>
        <v>38.1208462442815</v>
      </c>
    </row>
    <row r="82" spans="1:7">
      <c r="A82" s="19">
        <f t="shared" si="17"/>
        <v>156</v>
      </c>
      <c r="B82" s="3">
        <f>SIN(A82/180*PI())*$B$2*1.4142</f>
        <v>66.1488004733466</v>
      </c>
      <c r="C82" s="20">
        <f t="shared" si="12"/>
        <v>0.992232007100199</v>
      </c>
      <c r="D82" s="21">
        <f t="shared" si="13"/>
        <v>1.81614727252809e-5</v>
      </c>
      <c r="E82" s="22">
        <f t="shared" si="14"/>
        <v>55061.6139520445</v>
      </c>
      <c r="F82" s="23">
        <f t="shared" si="15"/>
        <v>0.496116003550099</v>
      </c>
      <c r="G82" s="23">
        <f t="shared" si="16"/>
        <v>32.8174785304696</v>
      </c>
    </row>
    <row r="83" spans="1:7">
      <c r="A83" s="19">
        <f t="shared" si="17"/>
        <v>158</v>
      </c>
      <c r="B83" s="3">
        <f>SIN(A83/180*PI())*$B$2*1.4142</f>
        <v>60.92339410701</v>
      </c>
      <c r="C83" s="20">
        <f t="shared" si="12"/>
        <v>0.913850911605151</v>
      </c>
      <c r="D83" s="21">
        <f t="shared" si="13"/>
        <v>1.78640486163114e-5</v>
      </c>
      <c r="E83" s="22">
        <f t="shared" si="14"/>
        <v>55978.3519110509</v>
      </c>
      <c r="F83" s="23">
        <f t="shared" si="15"/>
        <v>0.456925455802575</v>
      </c>
      <c r="G83" s="23">
        <f t="shared" si="16"/>
        <v>27.8374496213855</v>
      </c>
    </row>
    <row r="84" spans="1:7">
      <c r="A84" s="19">
        <f t="shared" si="17"/>
        <v>160</v>
      </c>
      <c r="B84" s="3">
        <f>SIN(A84/180*PI())*$B$2*1.4142</f>
        <v>55.6237619694835</v>
      </c>
      <c r="C84" s="20">
        <f t="shared" si="12"/>
        <v>0.834356429542253</v>
      </c>
      <c r="D84" s="21">
        <f t="shared" si="13"/>
        <v>1.75721872681184e-5</v>
      </c>
      <c r="E84" s="22">
        <f t="shared" si="14"/>
        <v>56908.1119351783</v>
      </c>
      <c r="F84" s="23">
        <f t="shared" si="15"/>
        <v>0.417178214771126</v>
      </c>
      <c r="G84" s="23">
        <f t="shared" si="16"/>
        <v>23.2050217172832</v>
      </c>
    </row>
    <row r="85" spans="1:7">
      <c r="A85" s="19">
        <f t="shared" si="17"/>
        <v>162</v>
      </c>
      <c r="B85" s="3">
        <f>SIN(A85/180*PI())*$B$2*1.4142</f>
        <v>50.2563608461808</v>
      </c>
      <c r="C85" s="20">
        <f t="shared" si="12"/>
        <v>0.753845412692713</v>
      </c>
      <c r="D85" s="21">
        <f t="shared" si="13"/>
        <v>1.72861560411816e-5</v>
      </c>
      <c r="E85" s="22">
        <f t="shared" si="14"/>
        <v>57849.761255056</v>
      </c>
      <c r="F85" s="23">
        <f t="shared" si="15"/>
        <v>0.376922706346356</v>
      </c>
      <c r="G85" s="23">
        <f t="shared" si="16"/>
        <v>18.9427635412615</v>
      </c>
    </row>
    <row r="86" spans="1:7">
      <c r="A86" s="19">
        <f t="shared" si="17"/>
        <v>164</v>
      </c>
      <c r="B86" s="3">
        <f>SIN(A86/180*PI())*$B$2*1.4142</f>
        <v>44.827730088586</v>
      </c>
      <c r="C86" s="20">
        <f t="shared" si="12"/>
        <v>0.672415951328791</v>
      </c>
      <c r="D86" s="21">
        <f t="shared" si="13"/>
        <v>1.70061801398621e-5</v>
      </c>
      <c r="E86" s="22">
        <f t="shared" si="14"/>
        <v>58802.1526160375</v>
      </c>
      <c r="F86" s="23">
        <f t="shared" si="15"/>
        <v>0.336207975664395</v>
      </c>
      <c r="G86" s="23">
        <f t="shared" si="16"/>
        <v>15.0714403867134</v>
      </c>
    </row>
    <row r="87" spans="1:7">
      <c r="A87" s="19">
        <f t="shared" si="17"/>
        <v>166</v>
      </c>
      <c r="B87" s="3">
        <f>SIN(A87/180*PI())*$B$2*1.4142</f>
        <v>39.3444836470608</v>
      </c>
      <c r="C87" s="20">
        <f t="shared" si="12"/>
        <v>0.590167254705911</v>
      </c>
      <c r="D87" s="21">
        <f t="shared" si="13"/>
        <v>1.6732445906129e-5</v>
      </c>
      <c r="E87" s="22">
        <f t="shared" si="14"/>
        <v>59764.1256759542</v>
      </c>
      <c r="F87" s="23">
        <f t="shared" si="15"/>
        <v>0.295083627352956</v>
      </c>
      <c r="G87" s="23">
        <f t="shared" si="16"/>
        <v>11.6099129509037</v>
      </c>
    </row>
    <row r="88" spans="1:7">
      <c r="A88" s="19">
        <f t="shared" si="17"/>
        <v>168</v>
      </c>
      <c r="B88" s="3">
        <f>SIN(A88/180*PI())*$B$2*1.4142</f>
        <v>33.8133020127646</v>
      </c>
      <c r="C88" s="20">
        <f t="shared" si="12"/>
        <v>0.50719953019147</v>
      </c>
      <c r="D88" s="21">
        <f t="shared" si="13"/>
        <v>1.64651040410864e-5</v>
      </c>
      <c r="E88" s="22">
        <f t="shared" si="14"/>
        <v>60734.5084188132</v>
      </c>
      <c r="F88" s="23">
        <f t="shared" si="15"/>
        <v>0.253599765095735</v>
      </c>
      <c r="G88" s="23">
        <f t="shared" si="16"/>
        <v>8.57504544754825</v>
      </c>
    </row>
    <row r="89" spans="1:7">
      <c r="A89" s="19">
        <f t="shared" si="17"/>
        <v>170</v>
      </c>
      <c r="B89" s="3">
        <f>SIN(A89/180*PI())*$B$2*1.4142</f>
        <v>28.2409240785059</v>
      </c>
      <c r="C89" s="20">
        <f t="shared" si="12"/>
        <v>0.423613861177589</v>
      </c>
      <c r="D89" s="21">
        <f t="shared" si="13"/>
        <v>1.62042727257793e-5</v>
      </c>
      <c r="E89" s="22">
        <f t="shared" si="14"/>
        <v>61712.1185827183</v>
      </c>
      <c r="F89" s="23">
        <f t="shared" si="15"/>
        <v>0.211806930588795</v>
      </c>
      <c r="G89" s="23">
        <f t="shared" si="16"/>
        <v>5.98162344605952</v>
      </c>
    </row>
    <row r="90" spans="1:7">
      <c r="A90" s="19">
        <f t="shared" si="17"/>
        <v>172</v>
      </c>
      <c r="B90" s="3">
        <f>SIN(A90/180*PI())*$B$2*1.4142</f>
        <v>22.6341389284383</v>
      </c>
      <c r="C90" s="20">
        <f t="shared" si="12"/>
        <v>0.339512083926575</v>
      </c>
      <c r="D90" s="21">
        <f t="shared" si="13"/>
        <v>1.5950040619181e-5</v>
      </c>
      <c r="E90" s="22">
        <f t="shared" si="14"/>
        <v>62695.765100274</v>
      </c>
      <c r="F90" s="23">
        <f t="shared" si="15"/>
        <v>0.169756041963287</v>
      </c>
      <c r="G90" s="23">
        <f t="shared" si="16"/>
        <v>3.84228183773885</v>
      </c>
    </row>
    <row r="91" spans="1:7">
      <c r="A91" s="19">
        <f t="shared" si="17"/>
        <v>174</v>
      </c>
      <c r="B91" s="3">
        <f>SIN(A91/180*PI())*$B$2*1.4142</f>
        <v>16.9997775666083</v>
      </c>
      <c r="C91" s="20">
        <f t="shared" si="12"/>
        <v>0.254996663499125</v>
      </c>
      <c r="D91" s="21">
        <f t="shared" si="13"/>
        <v>1.57024697169322e-5</v>
      </c>
      <c r="E91" s="22">
        <f t="shared" si="14"/>
        <v>63684.2495497178</v>
      </c>
      <c r="F91" s="23">
        <f t="shared" si="15"/>
        <v>0.127498331749562</v>
      </c>
      <c r="G91" s="23">
        <f t="shared" si="16"/>
        <v>2.1674432798562</v>
      </c>
    </row>
    <row r="92" spans="1:7">
      <c r="A92" s="19">
        <f t="shared" si="17"/>
        <v>176</v>
      </c>
      <c r="B92" s="3">
        <f>SIN(A92/180*PI())*$B$2*1.4142</f>
        <v>11.3447045944284</v>
      </c>
      <c r="C92" s="20">
        <f t="shared" si="12"/>
        <v>0.170170568916425</v>
      </c>
      <c r="D92" s="21">
        <f t="shared" si="13"/>
        <v>1.54615980593178e-5</v>
      </c>
      <c r="E92" s="22">
        <f t="shared" si="14"/>
        <v>64676.3676150126</v>
      </c>
      <c r="F92" s="23">
        <f t="shared" si="15"/>
        <v>0.0850852844582127</v>
      </c>
      <c r="G92" s="23">
        <f t="shared" si="16"/>
        <v>0.96526741751133</v>
      </c>
    </row>
    <row r="93" spans="1:7">
      <c r="A93" s="19">
        <f t="shared" si="17"/>
        <v>178</v>
      </c>
      <c r="B93" s="3">
        <f>SIN(A93/180*PI())*$B$2*1.4142</f>
        <v>5.67580984721787</v>
      </c>
      <c r="C93" s="20">
        <f t="shared" si="12"/>
        <v>0.085137147708268</v>
      </c>
      <c r="D93" s="21">
        <f t="shared" si="13"/>
        <v>1.52274422811775e-5</v>
      </c>
      <c r="E93" s="22">
        <f t="shared" si="14"/>
        <v>65670.9105531197</v>
      </c>
      <c r="F93" s="23">
        <f t="shared" si="15"/>
        <v>0.042568573854134</v>
      </c>
      <c r="G93" s="23">
        <f t="shared" si="16"/>
        <v>0.241611130663315</v>
      </c>
    </row>
    <row r="95" spans="3:4">
      <c r="C95" s="24" t="s">
        <v>14</v>
      </c>
      <c r="D95" s="25" t="s">
        <v>15</v>
      </c>
    </row>
  </sheetData>
  <conditionalFormatting sqref="C5:C93">
    <cfRule type="cellIs" dxfId="0" priority="1" operator="greaterThanOrEqual">
      <formula>$F$2</formula>
    </cfRule>
  </conditionalFormatting>
  <conditionalFormatting sqref="D5:D93">
    <cfRule type="cellIs" dxfId="1" priority="2" operator="lessThan">
      <formula>1/$E$2</formula>
    </cfRule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Critical Mode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2021-12-13T07:14:00Z</dcterms:created>
  <dcterms:modified xsi:type="dcterms:W3CDTF">2022-06-25T07:24:56Z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1033-10.2.0.6051</vt:lpwstr>
  </property>
</Properties>
</file>